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OneDrive\Documents\SKRIPSI\TABULASI DATA\"/>
    </mc:Choice>
  </mc:AlternateContent>
  <bookViews>
    <workbookView xWindow="0" yWindow="0" windowWidth="20490" windowHeight="7635" firstSheet="8" activeTab="10"/>
  </bookViews>
  <sheets>
    <sheet name="Firnanda" sheetId="18" r:id="rId1"/>
    <sheet name="Populasi dan Sampel" sheetId="26" r:id="rId2"/>
    <sheet name="Kriteria" sheetId="27" r:id="rId3"/>
    <sheet name="Daftar Perusahaan" sheetId="19" r:id="rId4"/>
    <sheet name="Data CSR GRI 2021" sheetId="13" r:id="rId5"/>
    <sheet name="CSRDI (X1)" sheetId="14" r:id="rId6"/>
    <sheet name="IC VAIC (X2)" sheetId="2" r:id="rId7"/>
    <sheet name="UP lnTA (X3)" sheetId="3" r:id="rId8"/>
    <sheet name="NP TobinsQ (Y)" sheetId="4" r:id="rId9"/>
    <sheet name="P ROA (Z)" sheetId="9" r:id="rId10"/>
    <sheet name="Data" sheetId="21" r:id="rId11"/>
    <sheet name="N71" sheetId="23" r:id="rId12"/>
  </sheets>
  <definedNames>
    <definedName name="_xlnm._FilterDatabase" localSheetId="3" hidden="1">'Daftar Perusahaan'!$E$3:$N$104</definedName>
    <definedName name="_xlnm._FilterDatabase" localSheetId="9" hidden="1">'P ROA (Z)'!$B$8:$H$110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27" l="1"/>
  <c r="I18" i="27" s="1"/>
  <c r="I9" i="27"/>
  <c r="I5" i="27"/>
  <c r="I6" i="27" s="1"/>
  <c r="I7" i="27" s="1"/>
  <c r="I4" i="27"/>
  <c r="J9" i="3" l="1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8" i="3"/>
  <c r="L9" i="9" l="1"/>
  <c r="N9" i="4" l="1"/>
  <c r="N4" i="19" l="1"/>
  <c r="H27" i="4" l="1"/>
  <c r="J27" i="4" l="1"/>
  <c r="H9" i="4"/>
  <c r="O9" i="4"/>
  <c r="H10" i="4"/>
  <c r="N10" i="4"/>
  <c r="O10" i="4"/>
  <c r="H11" i="4"/>
  <c r="N11" i="4"/>
  <c r="O11" i="4"/>
  <c r="H12" i="4"/>
  <c r="J12" i="4" s="1"/>
  <c r="L12" i="4" s="1"/>
  <c r="N12" i="4"/>
  <c r="O12" i="4"/>
  <c r="H13" i="4"/>
  <c r="J13" i="4" s="1"/>
  <c r="L13" i="4" s="1"/>
  <c r="N13" i="4"/>
  <c r="O13" i="4"/>
  <c r="H14" i="4"/>
  <c r="N14" i="4"/>
  <c r="O14" i="4"/>
  <c r="H15" i="4"/>
  <c r="N15" i="4"/>
  <c r="O15" i="4"/>
  <c r="H16" i="4"/>
  <c r="N16" i="4"/>
  <c r="O16" i="4"/>
  <c r="H17" i="4"/>
  <c r="N17" i="4"/>
  <c r="O17" i="4"/>
  <c r="H18" i="4"/>
  <c r="N18" i="4"/>
  <c r="O18" i="4"/>
  <c r="H19" i="4"/>
  <c r="N19" i="4"/>
  <c r="O19" i="4"/>
  <c r="H20" i="4"/>
  <c r="N20" i="4"/>
  <c r="O20" i="4"/>
  <c r="H21" i="4"/>
  <c r="N21" i="4"/>
  <c r="O21" i="4"/>
  <c r="H22" i="4"/>
  <c r="N22" i="4"/>
  <c r="O22" i="4"/>
  <c r="H23" i="4"/>
  <c r="N23" i="4"/>
  <c r="O23" i="4"/>
  <c r="H24" i="4"/>
  <c r="N24" i="4"/>
  <c r="O24" i="4"/>
  <c r="H25" i="4"/>
  <c r="N25" i="4"/>
  <c r="O25" i="4"/>
  <c r="H26" i="4"/>
  <c r="J26" i="4" s="1"/>
  <c r="L26" i="4" s="1"/>
  <c r="N26" i="4"/>
  <c r="O26" i="4"/>
  <c r="L27" i="4"/>
  <c r="N27" i="4"/>
  <c r="O27" i="4"/>
  <c r="H28" i="4"/>
  <c r="N28" i="4"/>
  <c r="O28" i="4"/>
  <c r="H29" i="4"/>
  <c r="N29" i="4"/>
  <c r="O29" i="4"/>
  <c r="H30" i="4"/>
  <c r="N30" i="4"/>
  <c r="O30" i="4"/>
  <c r="H31" i="4"/>
  <c r="N31" i="4"/>
  <c r="O31" i="4"/>
  <c r="H32" i="4"/>
  <c r="N32" i="4"/>
  <c r="O32" i="4"/>
  <c r="H33" i="4"/>
  <c r="N33" i="4"/>
  <c r="O33" i="4"/>
  <c r="H34" i="4"/>
  <c r="N34" i="4"/>
  <c r="O34" i="4"/>
  <c r="H35" i="4"/>
  <c r="N35" i="4"/>
  <c r="O35" i="4"/>
  <c r="H36" i="4"/>
  <c r="N36" i="4"/>
  <c r="O36" i="4"/>
  <c r="H37" i="4"/>
  <c r="N37" i="4"/>
  <c r="O37" i="4"/>
  <c r="H38" i="4"/>
  <c r="N38" i="4"/>
  <c r="O38" i="4"/>
  <c r="H39" i="4"/>
  <c r="N39" i="4"/>
  <c r="O39" i="4"/>
  <c r="H40" i="4"/>
  <c r="N40" i="4"/>
  <c r="O40" i="4"/>
  <c r="H41" i="4"/>
  <c r="N41" i="4"/>
  <c r="O41" i="4"/>
  <c r="H42" i="4"/>
  <c r="J42" i="4" s="1"/>
  <c r="L42" i="4" s="1"/>
  <c r="N42" i="4"/>
  <c r="O42" i="4"/>
  <c r="H43" i="4"/>
  <c r="J43" i="4" s="1"/>
  <c r="L43" i="4" s="1"/>
  <c r="N43" i="4"/>
  <c r="O43" i="4"/>
  <c r="H44" i="4"/>
  <c r="N44" i="4"/>
  <c r="O44" i="4"/>
  <c r="H45" i="4"/>
  <c r="N45" i="4"/>
  <c r="O45" i="4"/>
  <c r="H46" i="4"/>
  <c r="J46" i="4" s="1"/>
  <c r="L46" i="4" s="1"/>
  <c r="N46" i="4"/>
  <c r="O46" i="4"/>
  <c r="H47" i="4"/>
  <c r="J47" i="4" s="1"/>
  <c r="L47" i="4" s="1"/>
  <c r="N47" i="4"/>
  <c r="O47" i="4"/>
  <c r="H48" i="4"/>
  <c r="N48" i="4"/>
  <c r="O48" i="4"/>
  <c r="H49" i="4"/>
  <c r="N49" i="4"/>
  <c r="O49" i="4"/>
  <c r="H50" i="4"/>
  <c r="N50" i="4"/>
  <c r="O50" i="4"/>
  <c r="H51" i="4"/>
  <c r="N51" i="4"/>
  <c r="O51" i="4"/>
  <c r="H52" i="4"/>
  <c r="N52" i="4"/>
  <c r="O52" i="4"/>
  <c r="H53" i="4"/>
  <c r="N53" i="4"/>
  <c r="O53" i="4"/>
  <c r="H54" i="4"/>
  <c r="J54" i="4" s="1"/>
  <c r="L54" i="4" s="1"/>
  <c r="N54" i="4"/>
  <c r="O54" i="4"/>
  <c r="H55" i="4"/>
  <c r="J55" i="4" s="1"/>
  <c r="L55" i="4" s="1"/>
  <c r="N55" i="4"/>
  <c r="O55" i="4"/>
  <c r="H56" i="4"/>
  <c r="N56" i="4"/>
  <c r="O56" i="4"/>
  <c r="H57" i="4"/>
  <c r="N57" i="4"/>
  <c r="O57" i="4"/>
  <c r="H58" i="4"/>
  <c r="N58" i="4"/>
  <c r="O58" i="4"/>
  <c r="H59" i="4"/>
  <c r="N59" i="4"/>
  <c r="O59" i="4"/>
  <c r="H60" i="4"/>
  <c r="N60" i="4"/>
  <c r="O60" i="4"/>
  <c r="H61" i="4"/>
  <c r="N61" i="4"/>
  <c r="O61" i="4"/>
  <c r="H62" i="4"/>
  <c r="N62" i="4"/>
  <c r="O62" i="4"/>
  <c r="H63" i="4"/>
  <c r="N63" i="4"/>
  <c r="O63" i="4"/>
  <c r="H64" i="4"/>
  <c r="N64" i="4"/>
  <c r="O64" i="4"/>
  <c r="H65" i="4"/>
  <c r="N65" i="4"/>
  <c r="O65" i="4"/>
  <c r="H66" i="4"/>
  <c r="N66" i="4"/>
  <c r="O66" i="4"/>
  <c r="H67" i="4"/>
  <c r="N67" i="4"/>
  <c r="O67" i="4"/>
  <c r="H68" i="4"/>
  <c r="N68" i="4"/>
  <c r="O68" i="4"/>
  <c r="H69" i="4"/>
  <c r="N69" i="4"/>
  <c r="O69" i="4"/>
  <c r="H70" i="4"/>
  <c r="N70" i="4"/>
  <c r="O70" i="4"/>
  <c r="H71" i="4"/>
  <c r="N71" i="4"/>
  <c r="O71" i="4"/>
  <c r="H72" i="4"/>
  <c r="N72" i="4"/>
  <c r="O72" i="4"/>
  <c r="H73" i="4"/>
  <c r="N73" i="4"/>
  <c r="O73" i="4"/>
  <c r="H74" i="4"/>
  <c r="N74" i="4"/>
  <c r="O74" i="4"/>
  <c r="H75" i="4"/>
  <c r="N75" i="4"/>
  <c r="O75" i="4"/>
  <c r="H76" i="4"/>
  <c r="N76" i="4"/>
  <c r="O76" i="4"/>
  <c r="H77" i="4"/>
  <c r="N77" i="4"/>
  <c r="O77" i="4"/>
  <c r="H78" i="4"/>
  <c r="N78" i="4"/>
  <c r="O78" i="4"/>
  <c r="H79" i="4"/>
  <c r="N79" i="4"/>
  <c r="O79" i="4"/>
  <c r="H80" i="4"/>
  <c r="N80" i="4"/>
  <c r="O80" i="4"/>
  <c r="H81" i="4"/>
  <c r="N81" i="4"/>
  <c r="O81" i="4"/>
  <c r="H82" i="4"/>
  <c r="J82" i="4" s="1"/>
  <c r="L82" i="4" s="1"/>
  <c r="N82" i="4"/>
  <c r="O82" i="4"/>
  <c r="H83" i="4"/>
  <c r="J83" i="4" s="1"/>
  <c r="L83" i="4" s="1"/>
  <c r="N83" i="4"/>
  <c r="O83" i="4"/>
  <c r="H84" i="4"/>
  <c r="N84" i="4"/>
  <c r="O84" i="4"/>
  <c r="H85" i="4"/>
  <c r="N85" i="4"/>
  <c r="O85" i="4"/>
  <c r="H86" i="4"/>
  <c r="J86" i="4" s="1"/>
  <c r="L86" i="4" s="1"/>
  <c r="N86" i="4"/>
  <c r="O86" i="4"/>
  <c r="H87" i="4"/>
  <c r="J87" i="4" s="1"/>
  <c r="L87" i="4" s="1"/>
  <c r="N87" i="4"/>
  <c r="O87" i="4"/>
  <c r="H88" i="4"/>
  <c r="N88" i="4"/>
  <c r="O88" i="4"/>
  <c r="H89" i="4"/>
  <c r="N89" i="4"/>
  <c r="O89" i="4"/>
  <c r="H90" i="4"/>
  <c r="N90" i="4"/>
  <c r="O90" i="4"/>
  <c r="H91" i="4"/>
  <c r="N91" i="4"/>
  <c r="O91" i="4"/>
  <c r="H92" i="4"/>
  <c r="N92" i="4"/>
  <c r="O92" i="4"/>
  <c r="H93" i="4"/>
  <c r="N93" i="4"/>
  <c r="O93" i="4"/>
  <c r="H94" i="4"/>
  <c r="N94" i="4"/>
  <c r="O94" i="4"/>
  <c r="H95" i="4"/>
  <c r="N95" i="4"/>
  <c r="O95" i="4"/>
  <c r="H96" i="4"/>
  <c r="N96" i="4"/>
  <c r="O96" i="4"/>
  <c r="H97" i="4"/>
  <c r="N97" i="4"/>
  <c r="O97" i="4"/>
  <c r="H98" i="4"/>
  <c r="N98" i="4"/>
  <c r="O98" i="4"/>
  <c r="H99" i="4"/>
  <c r="N99" i="4"/>
  <c r="O99" i="4"/>
  <c r="H100" i="4"/>
  <c r="N100" i="4"/>
  <c r="O100" i="4"/>
  <c r="H101" i="4"/>
  <c r="N101" i="4"/>
  <c r="O101" i="4"/>
  <c r="H102" i="4"/>
  <c r="N102" i="4"/>
  <c r="O102" i="4"/>
  <c r="H103" i="4"/>
  <c r="N103" i="4"/>
  <c r="O103" i="4"/>
  <c r="H104" i="4"/>
  <c r="N104" i="4"/>
  <c r="O104" i="4"/>
  <c r="J9" i="4" l="1"/>
  <c r="L9" i="4" s="1"/>
  <c r="P9" i="4"/>
  <c r="P27" i="4"/>
  <c r="J103" i="4"/>
  <c r="L103" i="4" s="1"/>
  <c r="P103" i="4"/>
  <c r="J101" i="4"/>
  <c r="L101" i="4" s="1"/>
  <c r="P101" i="4"/>
  <c r="J99" i="4"/>
  <c r="L99" i="4" s="1"/>
  <c r="P99" i="4"/>
  <c r="J97" i="4"/>
  <c r="L97" i="4" s="1"/>
  <c r="P97" i="4"/>
  <c r="J95" i="4"/>
  <c r="L95" i="4" s="1"/>
  <c r="P95" i="4"/>
  <c r="J93" i="4"/>
  <c r="L93" i="4" s="1"/>
  <c r="P93" i="4"/>
  <c r="J91" i="4"/>
  <c r="L91" i="4" s="1"/>
  <c r="P91" i="4"/>
  <c r="J89" i="4"/>
  <c r="L89" i="4" s="1"/>
  <c r="P89" i="4"/>
  <c r="J85" i="4"/>
  <c r="L85" i="4" s="1"/>
  <c r="P85" i="4"/>
  <c r="J81" i="4"/>
  <c r="L81" i="4" s="1"/>
  <c r="P81" i="4"/>
  <c r="J79" i="4"/>
  <c r="L79" i="4" s="1"/>
  <c r="P79" i="4"/>
  <c r="J77" i="4"/>
  <c r="L77" i="4" s="1"/>
  <c r="P77" i="4"/>
  <c r="J75" i="4"/>
  <c r="L75" i="4" s="1"/>
  <c r="P75" i="4"/>
  <c r="J73" i="4"/>
  <c r="L73" i="4" s="1"/>
  <c r="P73" i="4"/>
  <c r="J71" i="4"/>
  <c r="L71" i="4" s="1"/>
  <c r="P71" i="4"/>
  <c r="J69" i="4"/>
  <c r="L69" i="4" s="1"/>
  <c r="P69" i="4"/>
  <c r="J67" i="4"/>
  <c r="L67" i="4" s="1"/>
  <c r="P67" i="4"/>
  <c r="J65" i="4"/>
  <c r="L65" i="4" s="1"/>
  <c r="P65" i="4"/>
  <c r="J63" i="4"/>
  <c r="L63" i="4" s="1"/>
  <c r="P63" i="4"/>
  <c r="J61" i="4"/>
  <c r="L61" i="4" s="1"/>
  <c r="P61" i="4"/>
  <c r="J59" i="4"/>
  <c r="L59" i="4" s="1"/>
  <c r="P59" i="4"/>
  <c r="J57" i="4"/>
  <c r="L57" i="4" s="1"/>
  <c r="P57" i="4"/>
  <c r="J53" i="4"/>
  <c r="L53" i="4" s="1"/>
  <c r="P53" i="4"/>
  <c r="J51" i="4"/>
  <c r="L51" i="4" s="1"/>
  <c r="P51" i="4"/>
  <c r="J49" i="4"/>
  <c r="L49" i="4" s="1"/>
  <c r="P49" i="4"/>
  <c r="J45" i="4"/>
  <c r="L45" i="4" s="1"/>
  <c r="P45" i="4"/>
  <c r="J41" i="4"/>
  <c r="L41" i="4" s="1"/>
  <c r="P41" i="4"/>
  <c r="P40" i="4"/>
  <c r="J38" i="4"/>
  <c r="L38" i="4" s="1"/>
  <c r="P38" i="4"/>
  <c r="J36" i="4"/>
  <c r="L36" i="4" s="1"/>
  <c r="P36" i="4"/>
  <c r="J34" i="4"/>
  <c r="L34" i="4" s="1"/>
  <c r="P34" i="4"/>
  <c r="J32" i="4"/>
  <c r="L32" i="4" s="1"/>
  <c r="P32" i="4"/>
  <c r="J30" i="4"/>
  <c r="L30" i="4" s="1"/>
  <c r="P30" i="4"/>
  <c r="J28" i="4"/>
  <c r="L28" i="4" s="1"/>
  <c r="P28" i="4"/>
  <c r="J25" i="4"/>
  <c r="L25" i="4" s="1"/>
  <c r="P25" i="4"/>
  <c r="J23" i="4"/>
  <c r="L23" i="4" s="1"/>
  <c r="P23" i="4"/>
  <c r="J21" i="4"/>
  <c r="L21" i="4" s="1"/>
  <c r="P21" i="4"/>
  <c r="J19" i="4"/>
  <c r="L19" i="4" s="1"/>
  <c r="P19" i="4"/>
  <c r="J17" i="4"/>
  <c r="L17" i="4" s="1"/>
  <c r="P17" i="4"/>
  <c r="J15" i="4"/>
  <c r="L15" i="4" s="1"/>
  <c r="P15" i="4"/>
  <c r="J11" i="4"/>
  <c r="L11" i="4" s="1"/>
  <c r="P11" i="4"/>
  <c r="J104" i="4"/>
  <c r="L104" i="4" s="1"/>
  <c r="P104" i="4"/>
  <c r="J102" i="4"/>
  <c r="L102" i="4" s="1"/>
  <c r="P102" i="4"/>
  <c r="J100" i="4"/>
  <c r="L100" i="4" s="1"/>
  <c r="P100" i="4"/>
  <c r="J98" i="4"/>
  <c r="L98" i="4" s="1"/>
  <c r="P98" i="4"/>
  <c r="J96" i="4"/>
  <c r="L96" i="4" s="1"/>
  <c r="P96" i="4"/>
  <c r="J94" i="4"/>
  <c r="L94" i="4" s="1"/>
  <c r="P94" i="4"/>
  <c r="J92" i="4"/>
  <c r="L92" i="4" s="1"/>
  <c r="P92" i="4"/>
  <c r="J90" i="4"/>
  <c r="L90" i="4" s="1"/>
  <c r="P90" i="4"/>
  <c r="J88" i="4"/>
  <c r="L88" i="4" s="1"/>
  <c r="P88" i="4"/>
  <c r="P87" i="4"/>
  <c r="P86" i="4"/>
  <c r="J84" i="4"/>
  <c r="L84" i="4" s="1"/>
  <c r="P84" i="4"/>
  <c r="P83" i="4"/>
  <c r="P82" i="4"/>
  <c r="J80" i="4"/>
  <c r="L80" i="4" s="1"/>
  <c r="P80" i="4"/>
  <c r="J78" i="4"/>
  <c r="L78" i="4" s="1"/>
  <c r="P78" i="4"/>
  <c r="J76" i="4"/>
  <c r="L76" i="4" s="1"/>
  <c r="P76" i="4"/>
  <c r="J74" i="4"/>
  <c r="L74" i="4" s="1"/>
  <c r="P74" i="4"/>
  <c r="J72" i="4"/>
  <c r="L72" i="4" s="1"/>
  <c r="P72" i="4"/>
  <c r="J70" i="4"/>
  <c r="L70" i="4" s="1"/>
  <c r="P70" i="4"/>
  <c r="J68" i="4"/>
  <c r="L68" i="4" s="1"/>
  <c r="P68" i="4"/>
  <c r="J66" i="4"/>
  <c r="L66" i="4" s="1"/>
  <c r="P66" i="4"/>
  <c r="J64" i="4"/>
  <c r="L64" i="4" s="1"/>
  <c r="P64" i="4"/>
  <c r="J62" i="4"/>
  <c r="L62" i="4" s="1"/>
  <c r="P62" i="4"/>
  <c r="J60" i="4"/>
  <c r="L60" i="4" s="1"/>
  <c r="P60" i="4"/>
  <c r="J58" i="4"/>
  <c r="L58" i="4" s="1"/>
  <c r="P58" i="4"/>
  <c r="J56" i="4"/>
  <c r="L56" i="4" s="1"/>
  <c r="P56" i="4"/>
  <c r="P55" i="4"/>
  <c r="P54" i="4"/>
  <c r="J52" i="4"/>
  <c r="L52" i="4" s="1"/>
  <c r="P52" i="4"/>
  <c r="J50" i="4"/>
  <c r="L50" i="4" s="1"/>
  <c r="P50" i="4"/>
  <c r="J48" i="4"/>
  <c r="L48" i="4" s="1"/>
  <c r="P48" i="4"/>
  <c r="P47" i="4"/>
  <c r="P46" i="4"/>
  <c r="J44" i="4"/>
  <c r="L44" i="4" s="1"/>
  <c r="P44" i="4"/>
  <c r="P43" i="4"/>
  <c r="P42" i="4"/>
  <c r="J40" i="4"/>
  <c r="L40" i="4" s="1"/>
  <c r="J39" i="4"/>
  <c r="L39" i="4" s="1"/>
  <c r="P39" i="4"/>
  <c r="J37" i="4"/>
  <c r="L37" i="4" s="1"/>
  <c r="P37" i="4"/>
  <c r="J35" i="4"/>
  <c r="L35" i="4" s="1"/>
  <c r="P35" i="4"/>
  <c r="J33" i="4"/>
  <c r="L33" i="4" s="1"/>
  <c r="P33" i="4"/>
  <c r="J31" i="4"/>
  <c r="L31" i="4" s="1"/>
  <c r="P31" i="4"/>
  <c r="J29" i="4"/>
  <c r="L29" i="4" s="1"/>
  <c r="P29" i="4"/>
  <c r="P26" i="4"/>
  <c r="J24" i="4"/>
  <c r="L24" i="4" s="1"/>
  <c r="P24" i="4"/>
  <c r="J22" i="4"/>
  <c r="L22" i="4" s="1"/>
  <c r="P22" i="4"/>
  <c r="J20" i="4"/>
  <c r="L20" i="4" s="1"/>
  <c r="P20" i="4"/>
  <c r="J18" i="4"/>
  <c r="L18" i="4" s="1"/>
  <c r="P18" i="4"/>
  <c r="J16" i="4"/>
  <c r="L16" i="4" s="1"/>
  <c r="P16" i="4"/>
  <c r="J14" i="4"/>
  <c r="L14" i="4" s="1"/>
  <c r="P14" i="4"/>
  <c r="P13" i="4"/>
  <c r="P12" i="4"/>
  <c r="J10" i="4"/>
  <c r="L10" i="4" s="1"/>
  <c r="P10" i="4"/>
  <c r="A129" i="13"/>
  <c r="M12" i="2" l="1"/>
  <c r="M13" i="2"/>
  <c r="M14" i="2"/>
  <c r="M15" i="2"/>
  <c r="M16" i="2"/>
  <c r="M17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S12" i="2"/>
  <c r="S13" i="2"/>
  <c r="S14" i="2"/>
  <c r="S15" i="2"/>
  <c r="S16" i="2"/>
  <c r="S17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AD12" i="2"/>
  <c r="AE12" i="2"/>
  <c r="AD13" i="2"/>
  <c r="AE13" i="2"/>
  <c r="AD14" i="2"/>
  <c r="AE14" i="2"/>
  <c r="AD15" i="2"/>
  <c r="AE15" i="2"/>
  <c r="AD16" i="2"/>
  <c r="AE16" i="2"/>
  <c r="AD17" i="2"/>
  <c r="AE17" i="2"/>
  <c r="AD18" i="2"/>
  <c r="AE18" i="2"/>
  <c r="AD19" i="2"/>
  <c r="AE19" i="2"/>
  <c r="AD20" i="2"/>
  <c r="AE20" i="2"/>
  <c r="AD21" i="2"/>
  <c r="AE21" i="2"/>
  <c r="AD22" i="2"/>
  <c r="AE22" i="2"/>
  <c r="AD23" i="2"/>
  <c r="AE23" i="2"/>
  <c r="AD24" i="2"/>
  <c r="AE24" i="2"/>
  <c r="AD25" i="2"/>
  <c r="AE25" i="2"/>
  <c r="AD26" i="2"/>
  <c r="AE26" i="2"/>
  <c r="AD27" i="2"/>
  <c r="AE27" i="2"/>
  <c r="AD28" i="2"/>
  <c r="AE28" i="2"/>
  <c r="AD29" i="2"/>
  <c r="AE29" i="2"/>
  <c r="AD30" i="2"/>
  <c r="AE30" i="2"/>
  <c r="AD31" i="2"/>
  <c r="AE31" i="2"/>
  <c r="AD32" i="2"/>
  <c r="AE32" i="2"/>
  <c r="AD33" i="2"/>
  <c r="AE33" i="2"/>
  <c r="AD34" i="2"/>
  <c r="AE34" i="2"/>
  <c r="AD35" i="2"/>
  <c r="AE35" i="2"/>
  <c r="AD36" i="2"/>
  <c r="AE36" i="2"/>
  <c r="AD37" i="2"/>
  <c r="AE37" i="2"/>
  <c r="AD38" i="2"/>
  <c r="AE38" i="2"/>
  <c r="AD39" i="2"/>
  <c r="AE39" i="2"/>
  <c r="AD40" i="2"/>
  <c r="AE40" i="2"/>
  <c r="AD41" i="2"/>
  <c r="AE41" i="2"/>
  <c r="AD42" i="2"/>
  <c r="AE42" i="2"/>
  <c r="AD43" i="2"/>
  <c r="AE43" i="2"/>
  <c r="AD44" i="2"/>
  <c r="AE44" i="2"/>
  <c r="AD45" i="2"/>
  <c r="AE45" i="2"/>
  <c r="AD46" i="2"/>
  <c r="AE46" i="2"/>
  <c r="AD47" i="2"/>
  <c r="AE47" i="2"/>
  <c r="AD48" i="2"/>
  <c r="AE48" i="2"/>
  <c r="AD49" i="2"/>
  <c r="AE49" i="2"/>
  <c r="AD50" i="2"/>
  <c r="AE50" i="2"/>
  <c r="AD51" i="2"/>
  <c r="AE51" i="2"/>
  <c r="AD52" i="2"/>
  <c r="AE52" i="2"/>
  <c r="AD53" i="2"/>
  <c r="AE53" i="2"/>
  <c r="AD54" i="2"/>
  <c r="AE54" i="2"/>
  <c r="AD55" i="2"/>
  <c r="AE55" i="2"/>
  <c r="AD56" i="2"/>
  <c r="AE56" i="2"/>
  <c r="AD57" i="2"/>
  <c r="AE57" i="2"/>
  <c r="AD58" i="2"/>
  <c r="AE58" i="2"/>
  <c r="AD59" i="2"/>
  <c r="AE59" i="2"/>
  <c r="AD60" i="2"/>
  <c r="AE60" i="2"/>
  <c r="AD61" i="2"/>
  <c r="AE61" i="2"/>
  <c r="AD62" i="2"/>
  <c r="AE62" i="2"/>
  <c r="AD63" i="2"/>
  <c r="AE63" i="2"/>
  <c r="AD64" i="2"/>
  <c r="AE64" i="2"/>
  <c r="AD65" i="2"/>
  <c r="AE65" i="2"/>
  <c r="AD66" i="2"/>
  <c r="AE66" i="2"/>
  <c r="AD67" i="2"/>
  <c r="AE67" i="2"/>
  <c r="AD68" i="2"/>
  <c r="AE68" i="2"/>
  <c r="AD69" i="2"/>
  <c r="AE69" i="2"/>
  <c r="AD70" i="2"/>
  <c r="AE70" i="2"/>
  <c r="AD71" i="2"/>
  <c r="AE71" i="2"/>
  <c r="AD72" i="2"/>
  <c r="AE72" i="2"/>
  <c r="AD73" i="2"/>
  <c r="AE73" i="2"/>
  <c r="AD74" i="2"/>
  <c r="AE74" i="2"/>
  <c r="AD75" i="2"/>
  <c r="AE75" i="2"/>
  <c r="AD76" i="2"/>
  <c r="AE76" i="2"/>
  <c r="AD77" i="2"/>
  <c r="AE77" i="2"/>
  <c r="AD78" i="2"/>
  <c r="AE78" i="2"/>
  <c r="AD79" i="2"/>
  <c r="AE79" i="2"/>
  <c r="AD80" i="2"/>
  <c r="AE80" i="2"/>
  <c r="AD81" i="2"/>
  <c r="AE81" i="2"/>
  <c r="AD82" i="2"/>
  <c r="AE82" i="2"/>
  <c r="AD83" i="2"/>
  <c r="AE83" i="2"/>
  <c r="AD84" i="2"/>
  <c r="AE84" i="2"/>
  <c r="AD85" i="2"/>
  <c r="AE85" i="2"/>
  <c r="AD86" i="2"/>
  <c r="AE86" i="2"/>
  <c r="AD87" i="2"/>
  <c r="AE87" i="2"/>
  <c r="AD88" i="2"/>
  <c r="AE88" i="2"/>
  <c r="AD89" i="2"/>
  <c r="AE89" i="2"/>
  <c r="AD90" i="2"/>
  <c r="AE90" i="2"/>
  <c r="AD91" i="2"/>
  <c r="AE91" i="2"/>
  <c r="AD92" i="2"/>
  <c r="AE92" i="2"/>
  <c r="AD93" i="2"/>
  <c r="AE93" i="2"/>
  <c r="AD94" i="2"/>
  <c r="AE94" i="2"/>
  <c r="AD95" i="2"/>
  <c r="AE95" i="2"/>
  <c r="AD96" i="2"/>
  <c r="AE96" i="2"/>
  <c r="AD97" i="2"/>
  <c r="AE97" i="2"/>
  <c r="AD98" i="2"/>
  <c r="AE98" i="2"/>
  <c r="AD99" i="2"/>
  <c r="AE99" i="2"/>
  <c r="AD100" i="2"/>
  <c r="AE100" i="2"/>
  <c r="AD101" i="2"/>
  <c r="AE101" i="2"/>
  <c r="AD102" i="2"/>
  <c r="AE102" i="2"/>
  <c r="AD103" i="2"/>
  <c r="AE103" i="2"/>
  <c r="AD104" i="2"/>
  <c r="AE104" i="2"/>
  <c r="AD105" i="2"/>
  <c r="AE105" i="2"/>
  <c r="AD106" i="2"/>
  <c r="AE106" i="2"/>
  <c r="AD107" i="2"/>
  <c r="AE107" i="2"/>
  <c r="AD108" i="2"/>
  <c r="AE108" i="2"/>
  <c r="AD109" i="2"/>
  <c r="AE109" i="2"/>
  <c r="AD110" i="2"/>
  <c r="AE110" i="2"/>
  <c r="AD111" i="2"/>
  <c r="AE111" i="2"/>
  <c r="AD112" i="2"/>
  <c r="AE112" i="2"/>
  <c r="AD113" i="2"/>
  <c r="AE113" i="2"/>
  <c r="Y12" i="2" l="1"/>
  <c r="AC109" i="2" l="1"/>
  <c r="AC110" i="2"/>
  <c r="AC111" i="2"/>
  <c r="AC112" i="2"/>
  <c r="AC113" i="2"/>
  <c r="AB109" i="2"/>
  <c r="AB110" i="2"/>
  <c r="AB111" i="2"/>
  <c r="AB112" i="2"/>
  <c r="AB113" i="2"/>
  <c r="AA109" i="2"/>
  <c r="AL109" i="2" s="1"/>
  <c r="AA110" i="2"/>
  <c r="AL110" i="2" s="1"/>
  <c r="AA111" i="2"/>
  <c r="AL111" i="2" s="1"/>
  <c r="AA112" i="2"/>
  <c r="AL112" i="2" s="1"/>
  <c r="AA113" i="2"/>
  <c r="AL113" i="2" s="1"/>
  <c r="AC108" i="2"/>
  <c r="AB108" i="2"/>
  <c r="AA108" i="2"/>
  <c r="AL108" i="2" s="1"/>
  <c r="AC97" i="2"/>
  <c r="AC98" i="2"/>
  <c r="AC99" i="2"/>
  <c r="AC100" i="2"/>
  <c r="AC101" i="2"/>
  <c r="AC102" i="2"/>
  <c r="AC103" i="2"/>
  <c r="AC104" i="2"/>
  <c r="AB97" i="2"/>
  <c r="AB98" i="2"/>
  <c r="AB99" i="2"/>
  <c r="AB100" i="2"/>
  <c r="AB101" i="2"/>
  <c r="AB102" i="2"/>
  <c r="AB103" i="2"/>
  <c r="AB104" i="2"/>
  <c r="AA97" i="2"/>
  <c r="AL97" i="2" s="1"/>
  <c r="AA98" i="2"/>
  <c r="AL98" i="2" s="1"/>
  <c r="AA99" i="2"/>
  <c r="AL99" i="2" s="1"/>
  <c r="AA100" i="2"/>
  <c r="AL100" i="2" s="1"/>
  <c r="AA101" i="2"/>
  <c r="AL101" i="2" s="1"/>
  <c r="AA102" i="2"/>
  <c r="AL102" i="2" s="1"/>
  <c r="AA103" i="2"/>
  <c r="AL103" i="2" s="1"/>
  <c r="AA104" i="2"/>
  <c r="AL104" i="2" s="1"/>
  <c r="AC96" i="2"/>
  <c r="AB96" i="2"/>
  <c r="AA96" i="2"/>
  <c r="AL96" i="2" s="1"/>
  <c r="AC55" i="2"/>
  <c r="AC56" i="2"/>
  <c r="AC54" i="2"/>
  <c r="AB55" i="2"/>
  <c r="AB56" i="2"/>
  <c r="AB54" i="2"/>
  <c r="AA55" i="2"/>
  <c r="AL55" i="2" s="1"/>
  <c r="AA56" i="2"/>
  <c r="AL56" i="2" s="1"/>
  <c r="AA54" i="2"/>
  <c r="AL54" i="2" s="1"/>
  <c r="AC43" i="2"/>
  <c r="AC44" i="2"/>
  <c r="AC42" i="2"/>
  <c r="AB43" i="2"/>
  <c r="AB44" i="2"/>
  <c r="AB42" i="2"/>
  <c r="AA43" i="2"/>
  <c r="AL43" i="2" s="1"/>
  <c r="AA44" i="2"/>
  <c r="AL44" i="2" s="1"/>
  <c r="AA42" i="2"/>
  <c r="AL42" i="2" s="1"/>
  <c r="AC34" i="2"/>
  <c r="AC35" i="2"/>
  <c r="AC33" i="2"/>
  <c r="AB35" i="2"/>
  <c r="AB34" i="2"/>
  <c r="AB33" i="2"/>
  <c r="AA34" i="2"/>
  <c r="AL34" i="2" s="1"/>
  <c r="AA35" i="2"/>
  <c r="AL35" i="2" s="1"/>
  <c r="AA33" i="2"/>
  <c r="AL33" i="2" s="1"/>
  <c r="AC28" i="2"/>
  <c r="AC29" i="2"/>
  <c r="AC27" i="2"/>
  <c r="AB28" i="2"/>
  <c r="AB29" i="2"/>
  <c r="AB27" i="2"/>
  <c r="AA28" i="2"/>
  <c r="AL28" i="2" s="1"/>
  <c r="AA29" i="2"/>
  <c r="AL29" i="2" s="1"/>
  <c r="AA27" i="2"/>
  <c r="AL27" i="2" s="1"/>
  <c r="AC22" i="2"/>
  <c r="AC23" i="2"/>
  <c r="AC21" i="2"/>
  <c r="AB22" i="2"/>
  <c r="AB23" i="2"/>
  <c r="AB21" i="2"/>
  <c r="AA22" i="2"/>
  <c r="AL22" i="2" s="1"/>
  <c r="AA23" i="2"/>
  <c r="AL23" i="2" s="1"/>
  <c r="AA21" i="2"/>
  <c r="AL21" i="2" s="1"/>
  <c r="AI109" i="2"/>
  <c r="AI110" i="2"/>
  <c r="AI111" i="2"/>
  <c r="AI112" i="2"/>
  <c r="AI113" i="2"/>
  <c r="AI108" i="2"/>
  <c r="AH109" i="2"/>
  <c r="AH110" i="2"/>
  <c r="AJ110" i="2" s="1"/>
  <c r="AH111" i="2"/>
  <c r="AJ111" i="2" s="1"/>
  <c r="AH112" i="2"/>
  <c r="AJ112" i="2" s="1"/>
  <c r="AH113" i="2"/>
  <c r="AH108" i="2"/>
  <c r="AJ108" i="2" s="1"/>
  <c r="AI97" i="2"/>
  <c r="AI98" i="2"/>
  <c r="AI99" i="2"/>
  <c r="AI100" i="2"/>
  <c r="AI101" i="2"/>
  <c r="AI102" i="2"/>
  <c r="AI103" i="2"/>
  <c r="AI104" i="2"/>
  <c r="AI96" i="2"/>
  <c r="AH97" i="2"/>
  <c r="AH98" i="2"/>
  <c r="AH99" i="2"/>
  <c r="AH100" i="2"/>
  <c r="AH101" i="2"/>
  <c r="AH102" i="2"/>
  <c r="AH103" i="2"/>
  <c r="AH104" i="2"/>
  <c r="AH96" i="2"/>
  <c r="AI55" i="2"/>
  <c r="AI56" i="2"/>
  <c r="AI54" i="2"/>
  <c r="AH55" i="2"/>
  <c r="AH56" i="2"/>
  <c r="AH54" i="2"/>
  <c r="AI43" i="2"/>
  <c r="AI44" i="2"/>
  <c r="AI42" i="2"/>
  <c r="AH43" i="2"/>
  <c r="AH44" i="2"/>
  <c r="AH42" i="2"/>
  <c r="AI34" i="2"/>
  <c r="AI35" i="2"/>
  <c r="AI33" i="2"/>
  <c r="AH34" i="2"/>
  <c r="AH35" i="2"/>
  <c r="AH33" i="2"/>
  <c r="AI28" i="2"/>
  <c r="AI29" i="2"/>
  <c r="AI27" i="2"/>
  <c r="AH28" i="2"/>
  <c r="AH29" i="2"/>
  <c r="AH27" i="2"/>
  <c r="AI22" i="2"/>
  <c r="AI23" i="2"/>
  <c r="AI21" i="2"/>
  <c r="AH22" i="2"/>
  <c r="AH23" i="2"/>
  <c r="AH21" i="2"/>
  <c r="AH13" i="2"/>
  <c r="Z109" i="2"/>
  <c r="Z110" i="2"/>
  <c r="Z111" i="2"/>
  <c r="Z112" i="2"/>
  <c r="Z113" i="2"/>
  <c r="Z108" i="2"/>
  <c r="Z97" i="2"/>
  <c r="Z98" i="2"/>
  <c r="Z99" i="2"/>
  <c r="Z100" i="2"/>
  <c r="Z101" i="2"/>
  <c r="Z102" i="2"/>
  <c r="Z103" i="2"/>
  <c r="Z104" i="2"/>
  <c r="Z96" i="2"/>
  <c r="Z55" i="2"/>
  <c r="Z56" i="2"/>
  <c r="Z54" i="2"/>
  <c r="Z43" i="2"/>
  <c r="Z44" i="2"/>
  <c r="Z42" i="2"/>
  <c r="Z34" i="2"/>
  <c r="Z35" i="2"/>
  <c r="Z33" i="2"/>
  <c r="Z28" i="2"/>
  <c r="Z29" i="2"/>
  <c r="AA12" i="2"/>
  <c r="Z27" i="2"/>
  <c r="Z22" i="2"/>
  <c r="Z23" i="2"/>
  <c r="Z21" i="2"/>
  <c r="AJ109" i="2"/>
  <c r="AJ113" i="2"/>
  <c r="AI13" i="2"/>
  <c r="AI14" i="2"/>
  <c r="AI15" i="2"/>
  <c r="AI16" i="2"/>
  <c r="AI17" i="2"/>
  <c r="AI18" i="2"/>
  <c r="AI19" i="2"/>
  <c r="AI20" i="2"/>
  <c r="AI24" i="2"/>
  <c r="AI25" i="2"/>
  <c r="AI26" i="2"/>
  <c r="AI30" i="2"/>
  <c r="AI31" i="2"/>
  <c r="AI32" i="2"/>
  <c r="AI36" i="2"/>
  <c r="AI37" i="2"/>
  <c r="AI38" i="2"/>
  <c r="AI39" i="2"/>
  <c r="AI40" i="2"/>
  <c r="AI41" i="2"/>
  <c r="AI45" i="2"/>
  <c r="AI46" i="2"/>
  <c r="AI47" i="2"/>
  <c r="AI48" i="2"/>
  <c r="AI49" i="2"/>
  <c r="AI50" i="2"/>
  <c r="AI51" i="2"/>
  <c r="AI52" i="2"/>
  <c r="AI53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105" i="2"/>
  <c r="AI106" i="2"/>
  <c r="AI107" i="2"/>
  <c r="AH14" i="2"/>
  <c r="AJ14" i="2" s="1"/>
  <c r="AH15" i="2"/>
  <c r="AJ15" i="2" s="1"/>
  <c r="AH16" i="2"/>
  <c r="AJ16" i="2" s="1"/>
  <c r="AH17" i="2"/>
  <c r="AJ17" i="2" s="1"/>
  <c r="AH18" i="2"/>
  <c r="AJ18" i="2" s="1"/>
  <c r="AH19" i="2"/>
  <c r="AJ19" i="2" s="1"/>
  <c r="AH20" i="2"/>
  <c r="AJ20" i="2" s="1"/>
  <c r="AH24" i="2"/>
  <c r="AJ24" i="2" s="1"/>
  <c r="AH25" i="2"/>
  <c r="AJ25" i="2" s="1"/>
  <c r="AH26" i="2"/>
  <c r="AJ26" i="2" s="1"/>
  <c r="AH30" i="2"/>
  <c r="AJ30" i="2" s="1"/>
  <c r="AH31" i="2"/>
  <c r="AJ31" i="2" s="1"/>
  <c r="AH32" i="2"/>
  <c r="AJ32" i="2" s="1"/>
  <c r="AH36" i="2"/>
  <c r="AJ36" i="2" s="1"/>
  <c r="AH37" i="2"/>
  <c r="AJ37" i="2" s="1"/>
  <c r="AH38" i="2"/>
  <c r="AJ38" i="2" s="1"/>
  <c r="AH39" i="2"/>
  <c r="AJ39" i="2" s="1"/>
  <c r="AH40" i="2"/>
  <c r="AJ40" i="2" s="1"/>
  <c r="AH41" i="2"/>
  <c r="AJ41" i="2" s="1"/>
  <c r="AH45" i="2"/>
  <c r="AJ45" i="2" s="1"/>
  <c r="AH46" i="2"/>
  <c r="AJ46" i="2" s="1"/>
  <c r="AH47" i="2"/>
  <c r="AJ47" i="2" s="1"/>
  <c r="AH48" i="2"/>
  <c r="AJ48" i="2" s="1"/>
  <c r="AH49" i="2"/>
  <c r="AJ49" i="2" s="1"/>
  <c r="AH50" i="2"/>
  <c r="AJ50" i="2" s="1"/>
  <c r="AH51" i="2"/>
  <c r="AJ51" i="2" s="1"/>
  <c r="AH52" i="2"/>
  <c r="AJ52" i="2" s="1"/>
  <c r="AH53" i="2"/>
  <c r="AJ53" i="2" s="1"/>
  <c r="AH57" i="2"/>
  <c r="AJ57" i="2" s="1"/>
  <c r="AH58" i="2"/>
  <c r="AJ58" i="2" s="1"/>
  <c r="AH59" i="2"/>
  <c r="AJ59" i="2" s="1"/>
  <c r="AH60" i="2"/>
  <c r="AJ60" i="2" s="1"/>
  <c r="AH61" i="2"/>
  <c r="AJ61" i="2" s="1"/>
  <c r="AH62" i="2"/>
  <c r="AJ62" i="2" s="1"/>
  <c r="AH63" i="2"/>
  <c r="AJ63" i="2" s="1"/>
  <c r="AH64" i="2"/>
  <c r="AJ64" i="2" s="1"/>
  <c r="AH65" i="2"/>
  <c r="AJ65" i="2" s="1"/>
  <c r="AH66" i="2"/>
  <c r="AJ66" i="2" s="1"/>
  <c r="AH67" i="2"/>
  <c r="AJ67" i="2" s="1"/>
  <c r="AH68" i="2"/>
  <c r="AJ68" i="2" s="1"/>
  <c r="AH69" i="2"/>
  <c r="AJ69" i="2" s="1"/>
  <c r="AH70" i="2"/>
  <c r="AJ70" i="2" s="1"/>
  <c r="AH71" i="2"/>
  <c r="AJ71" i="2" s="1"/>
  <c r="AH72" i="2"/>
  <c r="AJ72" i="2" s="1"/>
  <c r="AH73" i="2"/>
  <c r="AJ73" i="2" s="1"/>
  <c r="AH74" i="2"/>
  <c r="AJ74" i="2" s="1"/>
  <c r="AH75" i="2"/>
  <c r="AJ75" i="2" s="1"/>
  <c r="AH76" i="2"/>
  <c r="AJ76" i="2" s="1"/>
  <c r="AH77" i="2"/>
  <c r="AJ77" i="2" s="1"/>
  <c r="AH78" i="2"/>
  <c r="AJ78" i="2" s="1"/>
  <c r="AH79" i="2"/>
  <c r="AJ79" i="2" s="1"/>
  <c r="AH80" i="2"/>
  <c r="AJ80" i="2" s="1"/>
  <c r="AH81" i="2"/>
  <c r="AJ81" i="2" s="1"/>
  <c r="AH82" i="2"/>
  <c r="AJ82" i="2" s="1"/>
  <c r="AH83" i="2"/>
  <c r="AJ83" i="2" s="1"/>
  <c r="AH84" i="2"/>
  <c r="AJ84" i="2" s="1"/>
  <c r="AH85" i="2"/>
  <c r="AJ85" i="2" s="1"/>
  <c r="AH86" i="2"/>
  <c r="AJ86" i="2" s="1"/>
  <c r="AH87" i="2"/>
  <c r="AJ87" i="2" s="1"/>
  <c r="AH88" i="2"/>
  <c r="AJ88" i="2" s="1"/>
  <c r="AH89" i="2"/>
  <c r="AJ89" i="2" s="1"/>
  <c r="AH90" i="2"/>
  <c r="AJ90" i="2" s="1"/>
  <c r="AH91" i="2"/>
  <c r="AJ91" i="2" s="1"/>
  <c r="AH92" i="2"/>
  <c r="AJ92" i="2" s="1"/>
  <c r="AH93" i="2"/>
  <c r="AJ93" i="2" s="1"/>
  <c r="AH94" i="2"/>
  <c r="AJ94" i="2" s="1"/>
  <c r="AH95" i="2"/>
  <c r="AJ95" i="2" s="1"/>
  <c r="AH105" i="2"/>
  <c r="AJ105" i="2" s="1"/>
  <c r="AH106" i="2"/>
  <c r="AJ106" i="2" s="1"/>
  <c r="AH107" i="2"/>
  <c r="AJ107" i="2" s="1"/>
  <c r="AC13" i="2"/>
  <c r="AC14" i="2"/>
  <c r="AC15" i="2"/>
  <c r="AC16" i="2"/>
  <c r="AC17" i="2"/>
  <c r="AC18" i="2"/>
  <c r="AC19" i="2"/>
  <c r="AC20" i="2"/>
  <c r="AC24" i="2"/>
  <c r="AC25" i="2"/>
  <c r="AC26" i="2"/>
  <c r="AC30" i="2"/>
  <c r="AC31" i="2"/>
  <c r="AC32" i="2"/>
  <c r="AC36" i="2"/>
  <c r="AC37" i="2"/>
  <c r="AC38" i="2"/>
  <c r="AC39" i="2"/>
  <c r="AC40" i="2"/>
  <c r="AC41" i="2"/>
  <c r="AC45" i="2"/>
  <c r="AC46" i="2"/>
  <c r="AC47" i="2"/>
  <c r="AC48" i="2"/>
  <c r="AC49" i="2"/>
  <c r="AC50" i="2"/>
  <c r="AC51" i="2"/>
  <c r="AC52" i="2"/>
  <c r="AC53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105" i="2"/>
  <c r="AC106" i="2"/>
  <c r="AC107" i="2"/>
  <c r="AB13" i="2"/>
  <c r="AB14" i="2"/>
  <c r="AB15" i="2"/>
  <c r="AB16" i="2"/>
  <c r="AB17" i="2"/>
  <c r="AB18" i="2"/>
  <c r="AB19" i="2"/>
  <c r="AB20" i="2"/>
  <c r="AB24" i="2"/>
  <c r="AB25" i="2"/>
  <c r="AB26" i="2"/>
  <c r="AB30" i="2"/>
  <c r="AB31" i="2"/>
  <c r="AB32" i="2"/>
  <c r="AB36" i="2"/>
  <c r="AB37" i="2"/>
  <c r="AB38" i="2"/>
  <c r="AB39" i="2"/>
  <c r="AB40" i="2"/>
  <c r="AB41" i="2"/>
  <c r="AB45" i="2"/>
  <c r="AB46" i="2"/>
  <c r="AB47" i="2"/>
  <c r="AB48" i="2"/>
  <c r="AB49" i="2"/>
  <c r="AB50" i="2"/>
  <c r="AB51" i="2"/>
  <c r="AB52" i="2"/>
  <c r="AB53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105" i="2"/>
  <c r="AB106" i="2"/>
  <c r="AB107" i="2"/>
  <c r="AA13" i="2"/>
  <c r="AL13" i="2" s="1"/>
  <c r="AA14" i="2"/>
  <c r="AL14" i="2" s="1"/>
  <c r="AA15" i="2"/>
  <c r="AL15" i="2" s="1"/>
  <c r="AA16" i="2"/>
  <c r="AL16" i="2" s="1"/>
  <c r="AA17" i="2"/>
  <c r="AL17" i="2" s="1"/>
  <c r="AA24" i="2"/>
  <c r="AL24" i="2" s="1"/>
  <c r="AA25" i="2"/>
  <c r="AA26" i="2"/>
  <c r="AL26" i="2" s="1"/>
  <c r="AA30" i="2"/>
  <c r="AA31" i="2"/>
  <c r="AL31" i="2" s="1"/>
  <c r="AA32" i="2"/>
  <c r="AA36" i="2"/>
  <c r="AL36" i="2" s="1"/>
  <c r="AA37" i="2"/>
  <c r="AA38" i="2"/>
  <c r="AL38" i="2" s="1"/>
  <c r="AA39" i="2"/>
  <c r="AA40" i="2"/>
  <c r="AL40" i="2" s="1"/>
  <c r="AA41" i="2"/>
  <c r="AA45" i="2"/>
  <c r="AL45" i="2" s="1"/>
  <c r="AA46" i="2"/>
  <c r="AA47" i="2"/>
  <c r="AL47" i="2" s="1"/>
  <c r="AA48" i="2"/>
  <c r="AA49" i="2"/>
  <c r="AL49" i="2" s="1"/>
  <c r="AA50" i="2"/>
  <c r="AA51" i="2"/>
  <c r="AL51" i="2" s="1"/>
  <c r="AA52" i="2"/>
  <c r="AA53" i="2"/>
  <c r="AL53" i="2" s="1"/>
  <c r="AA57" i="2"/>
  <c r="AA58" i="2"/>
  <c r="AL58" i="2" s="1"/>
  <c r="AA59" i="2"/>
  <c r="AA60" i="2"/>
  <c r="AL60" i="2" s="1"/>
  <c r="AA61" i="2"/>
  <c r="AA62" i="2"/>
  <c r="AL62" i="2" s="1"/>
  <c r="AA63" i="2"/>
  <c r="AA64" i="2"/>
  <c r="AL64" i="2" s="1"/>
  <c r="AA65" i="2"/>
  <c r="AA66" i="2"/>
  <c r="AL66" i="2" s="1"/>
  <c r="AA67" i="2"/>
  <c r="AA68" i="2"/>
  <c r="AL68" i="2" s="1"/>
  <c r="AA69" i="2"/>
  <c r="AA70" i="2"/>
  <c r="AL70" i="2" s="1"/>
  <c r="AA71" i="2"/>
  <c r="AA72" i="2"/>
  <c r="AL72" i="2" s="1"/>
  <c r="AA73" i="2"/>
  <c r="AA74" i="2"/>
  <c r="AL74" i="2" s="1"/>
  <c r="AA75" i="2"/>
  <c r="AA76" i="2"/>
  <c r="AL76" i="2" s="1"/>
  <c r="AA77" i="2"/>
  <c r="AA78" i="2"/>
  <c r="AL78" i="2" s="1"/>
  <c r="AA79" i="2"/>
  <c r="AA80" i="2"/>
  <c r="AL80" i="2" s="1"/>
  <c r="AA81" i="2"/>
  <c r="AA82" i="2"/>
  <c r="AL82" i="2" s="1"/>
  <c r="AA83" i="2"/>
  <c r="AA84" i="2"/>
  <c r="AL84" i="2" s="1"/>
  <c r="AA85" i="2"/>
  <c r="AA86" i="2"/>
  <c r="AL86" i="2" s="1"/>
  <c r="AA87" i="2"/>
  <c r="AA88" i="2"/>
  <c r="AL88" i="2" s="1"/>
  <c r="AA89" i="2"/>
  <c r="AA90" i="2"/>
  <c r="AL90" i="2" s="1"/>
  <c r="AA91" i="2"/>
  <c r="AA92" i="2"/>
  <c r="AL92" i="2" s="1"/>
  <c r="AA93" i="2"/>
  <c r="AA94" i="2"/>
  <c r="AL94" i="2" s="1"/>
  <c r="AA95" i="2"/>
  <c r="AA105" i="2"/>
  <c r="AL105" i="2" s="1"/>
  <c r="AA106" i="2"/>
  <c r="AA107" i="2"/>
  <c r="AL107" i="2" s="1"/>
  <c r="Z13" i="2"/>
  <c r="Z14" i="2"/>
  <c r="AF14" i="2" s="1"/>
  <c r="Z15" i="2"/>
  <c r="Z16" i="2"/>
  <c r="AF16" i="2" s="1"/>
  <c r="Z17" i="2"/>
  <c r="Z18" i="2"/>
  <c r="Z19" i="2"/>
  <c r="Z20" i="2"/>
  <c r="Z24" i="2"/>
  <c r="Z25" i="2"/>
  <c r="AF25" i="2" s="1"/>
  <c r="Z26" i="2"/>
  <c r="Z30" i="2"/>
  <c r="AF30" i="2" s="1"/>
  <c r="Z31" i="2"/>
  <c r="Z32" i="2"/>
  <c r="AF32" i="2" s="1"/>
  <c r="Z36" i="2"/>
  <c r="Z37" i="2"/>
  <c r="AF37" i="2" s="1"/>
  <c r="Z38" i="2"/>
  <c r="Z39" i="2"/>
  <c r="AF39" i="2" s="1"/>
  <c r="Z40" i="2"/>
  <c r="Z41" i="2"/>
  <c r="AF41" i="2" s="1"/>
  <c r="Z45" i="2"/>
  <c r="Z46" i="2"/>
  <c r="AF46" i="2" s="1"/>
  <c r="Z47" i="2"/>
  <c r="Z48" i="2"/>
  <c r="AF48" i="2" s="1"/>
  <c r="Z49" i="2"/>
  <c r="Z50" i="2"/>
  <c r="AF50" i="2" s="1"/>
  <c r="Z51" i="2"/>
  <c r="Z52" i="2"/>
  <c r="Z53" i="2"/>
  <c r="Z57" i="2"/>
  <c r="AF57" i="2" s="1"/>
  <c r="Z58" i="2"/>
  <c r="Z59" i="2"/>
  <c r="AF59" i="2" s="1"/>
  <c r="Z60" i="2"/>
  <c r="Z61" i="2"/>
  <c r="AF61" i="2" s="1"/>
  <c r="Z62" i="2"/>
  <c r="Z63" i="2"/>
  <c r="AF63" i="2" s="1"/>
  <c r="Z64" i="2"/>
  <c r="Z65" i="2"/>
  <c r="AF65" i="2" s="1"/>
  <c r="Z66" i="2"/>
  <c r="Z67" i="2"/>
  <c r="AF67" i="2" s="1"/>
  <c r="Z68" i="2"/>
  <c r="Z69" i="2"/>
  <c r="AF69" i="2" s="1"/>
  <c r="Z70" i="2"/>
  <c r="Z71" i="2"/>
  <c r="AF71" i="2" s="1"/>
  <c r="Z72" i="2"/>
  <c r="Z73" i="2"/>
  <c r="AF73" i="2" s="1"/>
  <c r="Z74" i="2"/>
  <c r="Z75" i="2"/>
  <c r="AF75" i="2" s="1"/>
  <c r="Z76" i="2"/>
  <c r="Z77" i="2"/>
  <c r="AF77" i="2" s="1"/>
  <c r="Z78" i="2"/>
  <c r="Z79" i="2"/>
  <c r="AF79" i="2" s="1"/>
  <c r="Z80" i="2"/>
  <c r="Z81" i="2"/>
  <c r="AF81" i="2" s="1"/>
  <c r="Z82" i="2"/>
  <c r="Z83" i="2"/>
  <c r="AF83" i="2" s="1"/>
  <c r="Z84" i="2"/>
  <c r="Z85" i="2"/>
  <c r="AF85" i="2" s="1"/>
  <c r="Z86" i="2"/>
  <c r="Z87" i="2"/>
  <c r="AF87" i="2" s="1"/>
  <c r="Z88" i="2"/>
  <c r="Z89" i="2"/>
  <c r="AF89" i="2" s="1"/>
  <c r="Z90" i="2"/>
  <c r="Z91" i="2"/>
  <c r="AF91" i="2" s="1"/>
  <c r="Z92" i="2"/>
  <c r="Z93" i="2"/>
  <c r="AF93" i="2" s="1"/>
  <c r="Z94" i="2"/>
  <c r="Z95" i="2"/>
  <c r="AF95" i="2" s="1"/>
  <c r="Z105" i="2"/>
  <c r="Z106" i="2"/>
  <c r="AF106" i="2" s="1"/>
  <c r="Z107" i="2"/>
  <c r="Y109" i="2"/>
  <c r="Y110" i="2"/>
  <c r="Y111" i="2"/>
  <c r="Y112" i="2"/>
  <c r="Y113" i="2"/>
  <c r="Y108" i="2"/>
  <c r="Y97" i="2"/>
  <c r="Y98" i="2"/>
  <c r="Y99" i="2"/>
  <c r="Y100" i="2"/>
  <c r="Y101" i="2"/>
  <c r="Y102" i="2"/>
  <c r="Y103" i="2"/>
  <c r="Y104" i="2"/>
  <c r="Y96" i="2"/>
  <c r="Y55" i="2"/>
  <c r="Y56" i="2"/>
  <c r="Y54" i="2"/>
  <c r="Y43" i="2"/>
  <c r="Y44" i="2"/>
  <c r="Y42" i="2"/>
  <c r="Y34" i="2"/>
  <c r="Y35" i="2"/>
  <c r="Y33" i="2"/>
  <c r="Y28" i="2"/>
  <c r="Y29" i="2"/>
  <c r="Y27" i="2"/>
  <c r="Y22" i="2"/>
  <c r="Y23" i="2"/>
  <c r="Y21" i="2"/>
  <c r="Y13" i="2"/>
  <c r="Y14" i="2"/>
  <c r="Y15" i="2"/>
  <c r="Y16" i="2"/>
  <c r="Y17" i="2"/>
  <c r="Y18" i="2"/>
  <c r="Y19" i="2"/>
  <c r="Y20" i="2"/>
  <c r="Y24" i="2"/>
  <c r="Y25" i="2"/>
  <c r="Y26" i="2"/>
  <c r="Y30" i="2"/>
  <c r="Y31" i="2"/>
  <c r="Y32" i="2"/>
  <c r="Y36" i="2"/>
  <c r="Y37" i="2"/>
  <c r="Y38" i="2"/>
  <c r="Y39" i="2"/>
  <c r="Y40" i="2"/>
  <c r="Y41" i="2"/>
  <c r="Y45" i="2"/>
  <c r="Y46" i="2"/>
  <c r="Y47" i="2"/>
  <c r="Y48" i="2"/>
  <c r="Y49" i="2"/>
  <c r="Y50" i="2"/>
  <c r="Y51" i="2"/>
  <c r="Y52" i="2"/>
  <c r="Y53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105" i="2"/>
  <c r="Y106" i="2"/>
  <c r="Y107" i="2"/>
  <c r="AI12" i="2"/>
  <c r="AH12" i="2"/>
  <c r="AC12" i="2"/>
  <c r="AB12" i="2"/>
  <c r="Z12" i="2"/>
  <c r="H21" i="9"/>
  <c r="N21" i="19"/>
  <c r="N22" i="19"/>
  <c r="N23" i="19"/>
  <c r="N39" i="19"/>
  <c r="N40" i="19"/>
  <c r="N41" i="19"/>
  <c r="N16" i="19"/>
  <c r="N15" i="19"/>
  <c r="N17" i="19"/>
  <c r="N5" i="19"/>
  <c r="N6" i="19"/>
  <c r="N7" i="19"/>
  <c r="N8" i="19"/>
  <c r="N3" i="19"/>
  <c r="AF21" i="2" l="1"/>
  <c r="AF22" i="2"/>
  <c r="AF35" i="2"/>
  <c r="AF42" i="2"/>
  <c r="AF43" i="2"/>
  <c r="AF56" i="2"/>
  <c r="AF96" i="2"/>
  <c r="AF103" i="2"/>
  <c r="AF101" i="2"/>
  <c r="AF99" i="2"/>
  <c r="AF97" i="2"/>
  <c r="AF113" i="2"/>
  <c r="AF111" i="2"/>
  <c r="AF109" i="2"/>
  <c r="AF28" i="2"/>
  <c r="AF52" i="2"/>
  <c r="AG52" i="2" s="1"/>
  <c r="AL12" i="2"/>
  <c r="AJ21" i="2"/>
  <c r="AJ22" i="2"/>
  <c r="AJ27" i="2"/>
  <c r="AJ28" i="2"/>
  <c r="AJ33" i="2"/>
  <c r="AJ34" i="2"/>
  <c r="AJ42" i="2"/>
  <c r="AJ43" i="2"/>
  <c r="AJ54" i="2"/>
  <c r="AJ55" i="2"/>
  <c r="AJ96" i="2"/>
  <c r="AJ103" i="2"/>
  <c r="AJ101" i="2"/>
  <c r="AJ99" i="2"/>
  <c r="AJ97" i="2"/>
  <c r="AF12" i="2"/>
  <c r="AF107" i="2"/>
  <c r="AG107" i="2" s="1"/>
  <c r="AF105" i="2"/>
  <c r="AF94" i="2"/>
  <c r="AG94" i="2" s="1"/>
  <c r="AF92" i="2"/>
  <c r="AF90" i="2"/>
  <c r="AG90" i="2" s="1"/>
  <c r="AF88" i="2"/>
  <c r="AF86" i="2"/>
  <c r="AG86" i="2" s="1"/>
  <c r="AF84" i="2"/>
  <c r="AF82" i="2"/>
  <c r="AG82" i="2" s="1"/>
  <c r="AF80" i="2"/>
  <c r="AF78" i="2"/>
  <c r="AG78" i="2" s="1"/>
  <c r="AF76" i="2"/>
  <c r="AF74" i="2"/>
  <c r="AG74" i="2" s="1"/>
  <c r="AF72" i="2"/>
  <c r="AF70" i="2"/>
  <c r="AG70" i="2" s="1"/>
  <c r="AF68" i="2"/>
  <c r="AF66" i="2"/>
  <c r="AG66" i="2" s="1"/>
  <c r="AF64" i="2"/>
  <c r="AF62" i="2"/>
  <c r="AG62" i="2" s="1"/>
  <c r="AF60" i="2"/>
  <c r="AF58" i="2"/>
  <c r="AG58" i="2" s="1"/>
  <c r="AF53" i="2"/>
  <c r="AF51" i="2"/>
  <c r="AG51" i="2" s="1"/>
  <c r="AF49" i="2"/>
  <c r="AF47" i="2"/>
  <c r="AG47" i="2" s="1"/>
  <c r="AF45" i="2"/>
  <c r="AF40" i="2"/>
  <c r="AG40" i="2" s="1"/>
  <c r="AF38" i="2"/>
  <c r="AF36" i="2"/>
  <c r="AG36" i="2" s="1"/>
  <c r="AF31" i="2"/>
  <c r="AF26" i="2"/>
  <c r="AG26" i="2" s="1"/>
  <c r="AF24" i="2"/>
  <c r="AF17" i="2"/>
  <c r="AG17" i="2" s="1"/>
  <c r="AF15" i="2"/>
  <c r="AG15" i="2" s="1"/>
  <c r="AF13" i="2"/>
  <c r="AG13" i="2" s="1"/>
  <c r="AL106" i="2"/>
  <c r="AL95" i="2"/>
  <c r="AL93" i="2"/>
  <c r="AL91" i="2"/>
  <c r="AL89" i="2"/>
  <c r="AL87" i="2"/>
  <c r="AL85" i="2"/>
  <c r="AL83" i="2"/>
  <c r="AL81" i="2"/>
  <c r="AL79" i="2"/>
  <c r="AL77" i="2"/>
  <c r="AL75" i="2"/>
  <c r="AL73" i="2"/>
  <c r="AL71" i="2"/>
  <c r="AL69" i="2"/>
  <c r="AL67" i="2"/>
  <c r="AL65" i="2"/>
  <c r="AL63" i="2"/>
  <c r="AL61" i="2"/>
  <c r="AL59" i="2"/>
  <c r="AL57" i="2"/>
  <c r="AL52" i="2"/>
  <c r="AL50" i="2"/>
  <c r="AL48" i="2"/>
  <c r="AL46" i="2"/>
  <c r="AL41" i="2"/>
  <c r="AL39" i="2"/>
  <c r="AL37" i="2"/>
  <c r="AL32" i="2"/>
  <c r="AL30" i="2"/>
  <c r="AL25" i="2"/>
  <c r="AF23" i="2"/>
  <c r="AG23" i="2" s="1"/>
  <c r="AM23" i="2" s="1"/>
  <c r="AF27" i="2"/>
  <c r="AG27" i="2" s="1"/>
  <c r="AF29" i="2"/>
  <c r="AG29" i="2" s="1"/>
  <c r="AM29" i="2" s="1"/>
  <c r="AF33" i="2"/>
  <c r="AG33" i="2" s="1"/>
  <c r="AF34" i="2"/>
  <c r="AG34" i="2" s="1"/>
  <c r="AM34" i="2" s="1"/>
  <c r="AF44" i="2"/>
  <c r="AG44" i="2" s="1"/>
  <c r="AM44" i="2" s="1"/>
  <c r="AF54" i="2"/>
  <c r="AF55" i="2"/>
  <c r="AF104" i="2"/>
  <c r="AG104" i="2" s="1"/>
  <c r="AN104" i="2" s="1"/>
  <c r="AO104" i="2" s="1"/>
  <c r="AF102" i="2"/>
  <c r="AG102" i="2" s="1"/>
  <c r="AM102" i="2" s="1"/>
  <c r="AF100" i="2"/>
  <c r="AG100" i="2" s="1"/>
  <c r="AM100" i="2" s="1"/>
  <c r="AF98" i="2"/>
  <c r="AG98" i="2" s="1"/>
  <c r="AN98" i="2" s="1"/>
  <c r="AO98" i="2" s="1"/>
  <c r="AF108" i="2"/>
  <c r="AF112" i="2"/>
  <c r="AF110" i="2"/>
  <c r="AG110" i="2" s="1"/>
  <c r="AN110" i="2" s="1"/>
  <c r="AO110" i="2" s="1"/>
  <c r="AG55" i="2"/>
  <c r="AG54" i="2"/>
  <c r="AK54" i="2" s="1"/>
  <c r="AG12" i="2"/>
  <c r="AJ12" i="2"/>
  <c r="AG106" i="2"/>
  <c r="AG93" i="2"/>
  <c r="AG105" i="2"/>
  <c r="AG92" i="2"/>
  <c r="AG88" i="2"/>
  <c r="AG84" i="2"/>
  <c r="AG80" i="2"/>
  <c r="AG76" i="2"/>
  <c r="AG72" i="2"/>
  <c r="AG68" i="2"/>
  <c r="AG64" i="2"/>
  <c r="AG60" i="2"/>
  <c r="AG53" i="2"/>
  <c r="AG49" i="2"/>
  <c r="AG45" i="2"/>
  <c r="AG38" i="2"/>
  <c r="AG31" i="2"/>
  <c r="AG24" i="2"/>
  <c r="AG95" i="2"/>
  <c r="AG108" i="2"/>
  <c r="AG91" i="2"/>
  <c r="AG89" i="2"/>
  <c r="AG87" i="2"/>
  <c r="AG85" i="2"/>
  <c r="AG83" i="2"/>
  <c r="AG81" i="2"/>
  <c r="AG79" i="2"/>
  <c r="AG77" i="2"/>
  <c r="AG75" i="2"/>
  <c r="AG73" i="2"/>
  <c r="AG71" i="2"/>
  <c r="AG69" i="2"/>
  <c r="AG67" i="2"/>
  <c r="AG65" i="2"/>
  <c r="AG63" i="2"/>
  <c r="AG61" i="2"/>
  <c r="AG59" i="2"/>
  <c r="AG57" i="2"/>
  <c r="AG50" i="2"/>
  <c r="AG48" i="2"/>
  <c r="AG46" i="2"/>
  <c r="AG41" i="2"/>
  <c r="AG39" i="2"/>
  <c r="AG37" i="2"/>
  <c r="AG32" i="2"/>
  <c r="AG30" i="2"/>
  <c r="AG25" i="2"/>
  <c r="AG16" i="2"/>
  <c r="AG14" i="2"/>
  <c r="AG111" i="2"/>
  <c r="AM111" i="2" s="1"/>
  <c r="AG103" i="2"/>
  <c r="AM103" i="2" s="1"/>
  <c r="AG99" i="2"/>
  <c r="AG96" i="2"/>
  <c r="AG42" i="2"/>
  <c r="AK42" i="2" s="1"/>
  <c r="AG28" i="2"/>
  <c r="AN28" i="2" s="1"/>
  <c r="AO28" i="2" s="1"/>
  <c r="AG21" i="2"/>
  <c r="AK21" i="2" s="1"/>
  <c r="AG113" i="2"/>
  <c r="AM113" i="2" s="1"/>
  <c r="AG109" i="2"/>
  <c r="AG101" i="2"/>
  <c r="AM101" i="2" s="1"/>
  <c r="AG97" i="2"/>
  <c r="AG43" i="2"/>
  <c r="AN43" i="2" s="1"/>
  <c r="AO43" i="2" s="1"/>
  <c r="AG22" i="2"/>
  <c r="AK22" i="2" s="1"/>
  <c r="AJ29" i="2"/>
  <c r="AJ56" i="2"/>
  <c r="AJ13" i="2"/>
  <c r="AG112" i="2"/>
  <c r="AN112" i="2" s="1"/>
  <c r="AO112" i="2" s="1"/>
  <c r="AG56" i="2"/>
  <c r="AM56" i="2" s="1"/>
  <c r="AG35" i="2"/>
  <c r="AN35" i="2" s="1"/>
  <c r="AO35" i="2" s="1"/>
  <c r="AJ104" i="2"/>
  <c r="AJ102" i="2"/>
  <c r="AJ100" i="2"/>
  <c r="AJ98" i="2"/>
  <c r="AJ44" i="2"/>
  <c r="AJ35" i="2"/>
  <c r="AJ23" i="2"/>
  <c r="AM35" i="2"/>
  <c r="K75" i="9"/>
  <c r="K76" i="9"/>
  <c r="K77" i="9"/>
  <c r="J75" i="9"/>
  <c r="J76" i="9"/>
  <c r="J77" i="9"/>
  <c r="I74" i="3"/>
  <c r="I75" i="3"/>
  <c r="I76" i="3"/>
  <c r="AK56" i="2" l="1"/>
  <c r="AK96" i="2"/>
  <c r="AK112" i="2"/>
  <c r="AN95" i="2"/>
  <c r="AO95" i="2" s="1"/>
  <c r="AM22" i="2"/>
  <c r="AN34" i="2"/>
  <c r="AO34" i="2" s="1"/>
  <c r="AM104" i="2"/>
  <c r="AK44" i="2"/>
  <c r="AN101" i="2"/>
  <c r="AO101" i="2" s="1"/>
  <c r="AK28" i="2"/>
  <c r="AN96" i="2"/>
  <c r="AO96" i="2" s="1"/>
  <c r="AN113" i="2"/>
  <c r="AO113" i="2" s="1"/>
  <c r="AN29" i="2"/>
  <c r="AO29" i="2" s="1"/>
  <c r="AN44" i="2"/>
  <c r="AO44" i="2" s="1"/>
  <c r="AP44" i="2" s="1"/>
  <c r="AM95" i="2"/>
  <c r="AN111" i="2"/>
  <c r="AO111" i="2" s="1"/>
  <c r="AN12" i="2"/>
  <c r="AO12" i="2" s="1"/>
  <c r="AM12" i="2"/>
  <c r="AK95" i="2"/>
  <c r="AN93" i="2"/>
  <c r="AO93" i="2" s="1"/>
  <c r="AK93" i="2"/>
  <c r="AN106" i="2"/>
  <c r="AO106" i="2" s="1"/>
  <c r="AM106" i="2"/>
  <c r="AM13" i="2"/>
  <c r="AN13" i="2"/>
  <c r="AO13" i="2" s="1"/>
  <c r="AN17" i="2"/>
  <c r="AO17" i="2" s="1"/>
  <c r="AK17" i="2"/>
  <c r="AM17" i="2"/>
  <c r="AM26" i="2"/>
  <c r="AN26" i="2"/>
  <c r="AO26" i="2" s="1"/>
  <c r="AK26" i="2"/>
  <c r="AN40" i="2"/>
  <c r="AO40" i="2" s="1"/>
  <c r="AK40" i="2"/>
  <c r="AM40" i="2"/>
  <c r="AM51" i="2"/>
  <c r="AN51" i="2"/>
  <c r="AO51" i="2" s="1"/>
  <c r="AK51" i="2"/>
  <c r="AN62" i="2"/>
  <c r="AO62" i="2" s="1"/>
  <c r="AK62" i="2"/>
  <c r="AM62" i="2"/>
  <c r="AM78" i="2"/>
  <c r="AN78" i="2"/>
  <c r="AO78" i="2" s="1"/>
  <c r="AK78" i="2"/>
  <c r="AN94" i="2"/>
  <c r="AO94" i="2" s="1"/>
  <c r="AK94" i="2"/>
  <c r="AM94" i="2"/>
  <c r="AM107" i="2"/>
  <c r="AN107" i="2"/>
  <c r="AO107" i="2" s="1"/>
  <c r="AK107" i="2"/>
  <c r="AN22" i="2"/>
  <c r="AO22" i="2" s="1"/>
  <c r="AN23" i="2"/>
  <c r="AO23" i="2" s="1"/>
  <c r="AK12" i="2"/>
  <c r="AM28" i="2"/>
  <c r="AK34" i="2"/>
  <c r="AP34" i="2" s="1"/>
  <c r="AN42" i="2"/>
  <c r="AO42" i="2" s="1"/>
  <c r="AN56" i="2"/>
  <c r="AO56" i="2" s="1"/>
  <c r="AK101" i="2"/>
  <c r="AP101" i="2" s="1"/>
  <c r="AN100" i="2"/>
  <c r="AO100" i="2" s="1"/>
  <c r="AK111" i="2"/>
  <c r="AM112" i="2"/>
  <c r="AK113" i="2"/>
  <c r="AK23" i="2"/>
  <c r="AK13" i="2"/>
  <c r="AN15" i="2"/>
  <c r="AO15" i="2" s="1"/>
  <c r="AK15" i="2"/>
  <c r="AM15" i="2"/>
  <c r="AK24" i="2"/>
  <c r="AN24" i="2"/>
  <c r="AO24" i="2" s="1"/>
  <c r="AN31" i="2"/>
  <c r="AO31" i="2" s="1"/>
  <c r="AK31" i="2"/>
  <c r="AK38" i="2"/>
  <c r="AN38" i="2"/>
  <c r="AO38" i="2" s="1"/>
  <c r="AN45" i="2"/>
  <c r="AO45" i="2" s="1"/>
  <c r="AK45" i="2"/>
  <c r="AK49" i="2"/>
  <c r="AN49" i="2"/>
  <c r="AO49" i="2" s="1"/>
  <c r="AN53" i="2"/>
  <c r="AO53" i="2" s="1"/>
  <c r="AK53" i="2"/>
  <c r="AK60" i="2"/>
  <c r="AN60" i="2"/>
  <c r="AO60" i="2" s="1"/>
  <c r="AN64" i="2"/>
  <c r="AO64" i="2" s="1"/>
  <c r="AK64" i="2"/>
  <c r="AK68" i="2"/>
  <c r="AN68" i="2"/>
  <c r="AO68" i="2" s="1"/>
  <c r="AN72" i="2"/>
  <c r="AO72" i="2" s="1"/>
  <c r="AK72" i="2"/>
  <c r="AK76" i="2"/>
  <c r="AN76" i="2"/>
  <c r="AO76" i="2" s="1"/>
  <c r="AN80" i="2"/>
  <c r="AO80" i="2" s="1"/>
  <c r="AK80" i="2"/>
  <c r="AK84" i="2"/>
  <c r="AN84" i="2"/>
  <c r="AO84" i="2" s="1"/>
  <c r="AN88" i="2"/>
  <c r="AO88" i="2" s="1"/>
  <c r="AK88" i="2"/>
  <c r="AK92" i="2"/>
  <c r="AN92" i="2"/>
  <c r="AO92" i="2" s="1"/>
  <c r="AN105" i="2"/>
  <c r="AO105" i="2" s="1"/>
  <c r="AK105" i="2"/>
  <c r="AM36" i="2"/>
  <c r="AN36" i="2"/>
  <c r="AO36" i="2" s="1"/>
  <c r="AK36" i="2"/>
  <c r="AM47" i="2"/>
  <c r="AN47" i="2"/>
  <c r="AO47" i="2" s="1"/>
  <c r="AK47" i="2"/>
  <c r="AM58" i="2"/>
  <c r="AN58" i="2"/>
  <c r="AO58" i="2" s="1"/>
  <c r="AK58" i="2"/>
  <c r="AM66" i="2"/>
  <c r="AN66" i="2"/>
  <c r="AO66" i="2" s="1"/>
  <c r="AK66" i="2"/>
  <c r="AN70" i="2"/>
  <c r="AO70" i="2" s="1"/>
  <c r="AK70" i="2"/>
  <c r="AM70" i="2"/>
  <c r="AM74" i="2"/>
  <c r="AN74" i="2"/>
  <c r="AO74" i="2" s="1"/>
  <c r="AK74" i="2"/>
  <c r="AM82" i="2"/>
  <c r="AN82" i="2"/>
  <c r="AO82" i="2" s="1"/>
  <c r="AK82" i="2"/>
  <c r="AN86" i="2"/>
  <c r="AO86" i="2" s="1"/>
  <c r="AK86" i="2"/>
  <c r="AM86" i="2"/>
  <c r="AM90" i="2"/>
  <c r="AN90" i="2"/>
  <c r="AO90" i="2" s="1"/>
  <c r="AK90" i="2"/>
  <c r="AM98" i="2"/>
  <c r="AN102" i="2"/>
  <c r="AO102" i="2" s="1"/>
  <c r="AK110" i="2"/>
  <c r="AM93" i="2"/>
  <c r="AK106" i="2"/>
  <c r="AM24" i="2"/>
  <c r="AM31" i="2"/>
  <c r="AM38" i="2"/>
  <c r="AM45" i="2"/>
  <c r="AM49" i="2"/>
  <c r="AM53" i="2"/>
  <c r="AM60" i="2"/>
  <c r="AM64" i="2"/>
  <c r="AM68" i="2"/>
  <c r="AM72" i="2"/>
  <c r="AM76" i="2"/>
  <c r="AM80" i="2"/>
  <c r="AM84" i="2"/>
  <c r="AM88" i="2"/>
  <c r="AM92" i="2"/>
  <c r="AM105" i="2"/>
  <c r="AK27" i="2"/>
  <c r="AM27" i="2"/>
  <c r="AM43" i="2"/>
  <c r="AK43" i="2"/>
  <c r="AM97" i="2"/>
  <c r="AN97" i="2"/>
  <c r="AO97" i="2" s="1"/>
  <c r="AN109" i="2"/>
  <c r="AO109" i="2" s="1"/>
  <c r="AK109" i="2"/>
  <c r="AM21" i="2"/>
  <c r="AN21" i="2"/>
  <c r="AO21" i="2" s="1"/>
  <c r="AN33" i="2"/>
  <c r="AO33" i="2" s="1"/>
  <c r="AK33" i="2"/>
  <c r="AK55" i="2"/>
  <c r="AM55" i="2"/>
  <c r="AM99" i="2"/>
  <c r="AK99" i="2"/>
  <c r="AM108" i="2"/>
  <c r="AN108" i="2"/>
  <c r="AO108" i="2" s="1"/>
  <c r="AM14" i="2"/>
  <c r="AN14" i="2"/>
  <c r="AO14" i="2" s="1"/>
  <c r="AK14" i="2"/>
  <c r="AM25" i="2"/>
  <c r="AN25" i="2"/>
  <c r="AO25" i="2" s="1"/>
  <c r="AK25" i="2"/>
  <c r="AM32" i="2"/>
  <c r="AN32" i="2"/>
  <c r="AO32" i="2" s="1"/>
  <c r="AK32" i="2"/>
  <c r="AM39" i="2"/>
  <c r="AN39" i="2"/>
  <c r="AO39" i="2" s="1"/>
  <c r="AK39" i="2"/>
  <c r="AM46" i="2"/>
  <c r="AN46" i="2"/>
  <c r="AO46" i="2" s="1"/>
  <c r="AK46" i="2"/>
  <c r="AM50" i="2"/>
  <c r="AN50" i="2"/>
  <c r="AO50" i="2" s="1"/>
  <c r="AK50" i="2"/>
  <c r="AN57" i="2"/>
  <c r="AO57" i="2" s="1"/>
  <c r="AM57" i="2"/>
  <c r="AK57" i="2"/>
  <c r="AN61" i="2"/>
  <c r="AO61" i="2" s="1"/>
  <c r="AM61" i="2"/>
  <c r="AK61" i="2"/>
  <c r="AN65" i="2"/>
  <c r="AO65" i="2" s="1"/>
  <c r="AM65" i="2"/>
  <c r="AK65" i="2"/>
  <c r="AN69" i="2"/>
  <c r="AO69" i="2" s="1"/>
  <c r="AM69" i="2"/>
  <c r="AK69" i="2"/>
  <c r="AN73" i="2"/>
  <c r="AO73" i="2" s="1"/>
  <c r="AM73" i="2"/>
  <c r="AK73" i="2"/>
  <c r="AN77" i="2"/>
  <c r="AO77" i="2" s="1"/>
  <c r="AM77" i="2"/>
  <c r="AK77" i="2"/>
  <c r="AN81" i="2"/>
  <c r="AO81" i="2" s="1"/>
  <c r="AM81" i="2"/>
  <c r="AK81" i="2"/>
  <c r="AN85" i="2"/>
  <c r="AO85" i="2" s="1"/>
  <c r="AM85" i="2"/>
  <c r="AK85" i="2"/>
  <c r="AN89" i="2"/>
  <c r="AO89" i="2" s="1"/>
  <c r="AM89" i="2"/>
  <c r="AK89" i="2"/>
  <c r="AN27" i="2"/>
  <c r="AO27" i="2" s="1"/>
  <c r="AM33" i="2"/>
  <c r="AN55" i="2"/>
  <c r="AO55" i="2" s="1"/>
  <c r="AK97" i="2"/>
  <c r="AN99" i="2"/>
  <c r="AO99" i="2" s="1"/>
  <c r="AK108" i="2"/>
  <c r="AM109" i="2"/>
  <c r="AN16" i="2"/>
  <c r="AO16" i="2" s="1"/>
  <c r="AK16" i="2"/>
  <c r="AM16" i="2"/>
  <c r="AN30" i="2"/>
  <c r="AO30" i="2" s="1"/>
  <c r="AK30" i="2"/>
  <c r="AM30" i="2"/>
  <c r="AN37" i="2"/>
  <c r="AO37" i="2" s="1"/>
  <c r="AK37" i="2"/>
  <c r="AM37" i="2"/>
  <c r="AN41" i="2"/>
  <c r="AO41" i="2" s="1"/>
  <c r="AK41" i="2"/>
  <c r="AM41" i="2"/>
  <c r="AN48" i="2"/>
  <c r="AO48" i="2" s="1"/>
  <c r="AK48" i="2"/>
  <c r="AM48" i="2"/>
  <c r="AM52" i="2"/>
  <c r="AK52" i="2"/>
  <c r="AN52" i="2"/>
  <c r="AO52" i="2" s="1"/>
  <c r="AM59" i="2"/>
  <c r="AK59" i="2"/>
  <c r="AN59" i="2"/>
  <c r="AO59" i="2" s="1"/>
  <c r="AM63" i="2"/>
  <c r="AK63" i="2"/>
  <c r="AN63" i="2"/>
  <c r="AO63" i="2" s="1"/>
  <c r="AM67" i="2"/>
  <c r="AK67" i="2"/>
  <c r="AN67" i="2"/>
  <c r="AO67" i="2" s="1"/>
  <c r="AM71" i="2"/>
  <c r="AK71" i="2"/>
  <c r="AN71" i="2"/>
  <c r="AO71" i="2" s="1"/>
  <c r="AM75" i="2"/>
  <c r="AK75" i="2"/>
  <c r="AN75" i="2"/>
  <c r="AO75" i="2" s="1"/>
  <c r="AM79" i="2"/>
  <c r="AK79" i="2"/>
  <c r="AN79" i="2"/>
  <c r="AO79" i="2" s="1"/>
  <c r="AM83" i="2"/>
  <c r="AK83" i="2"/>
  <c r="AN83" i="2"/>
  <c r="AO83" i="2" s="1"/>
  <c r="AM87" i="2"/>
  <c r="AK87" i="2"/>
  <c r="AN87" i="2"/>
  <c r="AO87" i="2" s="1"/>
  <c r="AM91" i="2"/>
  <c r="AK91" i="2"/>
  <c r="AN91" i="2"/>
  <c r="AO91" i="2" s="1"/>
  <c r="AK35" i="2"/>
  <c r="AP35" i="2" s="1"/>
  <c r="AK100" i="2"/>
  <c r="AK104" i="2"/>
  <c r="AK29" i="2"/>
  <c r="AP29" i="2" s="1"/>
  <c r="AM54" i="2"/>
  <c r="AM42" i="2"/>
  <c r="AP42" i="2" s="1"/>
  <c r="AN54" i="2"/>
  <c r="AO54" i="2" s="1"/>
  <c r="AM96" i="2"/>
  <c r="AK103" i="2"/>
  <c r="AN103" i="2"/>
  <c r="AO103" i="2" s="1"/>
  <c r="AM110" i="2"/>
  <c r="AK98" i="2"/>
  <c r="AK102" i="2"/>
  <c r="AP56" i="2" l="1"/>
  <c r="AP96" i="2"/>
  <c r="AP26" i="2"/>
  <c r="AP102" i="2"/>
  <c r="AP104" i="2"/>
  <c r="AP70" i="2"/>
  <c r="AP84" i="2"/>
  <c r="AP112" i="2"/>
  <c r="AP22" i="2"/>
  <c r="AP94" i="2"/>
  <c r="AP111" i="2"/>
  <c r="AP113" i="2"/>
  <c r="AP95" i="2"/>
  <c r="AP110" i="2"/>
  <c r="AP51" i="2"/>
  <c r="AP28" i="2"/>
  <c r="AP64" i="2"/>
  <c r="AP78" i="2"/>
  <c r="AP62" i="2"/>
  <c r="AP40" i="2"/>
  <c r="AP13" i="2"/>
  <c r="AP93" i="2"/>
  <c r="AP98" i="2"/>
  <c r="AP100" i="2"/>
  <c r="AP65" i="2"/>
  <c r="AP92" i="2"/>
  <c r="AP90" i="2"/>
  <c r="AP86" i="2"/>
  <c r="AP82" i="2"/>
  <c r="AP74" i="2"/>
  <c r="AP66" i="2"/>
  <c r="AP58" i="2"/>
  <c r="AP47" i="2"/>
  <c r="AP36" i="2"/>
  <c r="AP15" i="2"/>
  <c r="AP107" i="2"/>
  <c r="AP17" i="2"/>
  <c r="AP12" i="2"/>
  <c r="AP103" i="2"/>
  <c r="AP27" i="2"/>
  <c r="AP89" i="2"/>
  <c r="AP85" i="2"/>
  <c r="AP81" i="2"/>
  <c r="AP77" i="2"/>
  <c r="AP73" i="2"/>
  <c r="AP69" i="2"/>
  <c r="AP57" i="2"/>
  <c r="AP50" i="2"/>
  <c r="AP46" i="2"/>
  <c r="AP39" i="2"/>
  <c r="AP32" i="2"/>
  <c r="AP25" i="2"/>
  <c r="AP14" i="2"/>
  <c r="AP108" i="2"/>
  <c r="AP33" i="2"/>
  <c r="AP21" i="2"/>
  <c r="AP43" i="2"/>
  <c r="AP105" i="2"/>
  <c r="AP88" i="2"/>
  <c r="AP80" i="2"/>
  <c r="AP72" i="2"/>
  <c r="AP53" i="2"/>
  <c r="AP45" i="2"/>
  <c r="AP31" i="2"/>
  <c r="AP106" i="2"/>
  <c r="AP61" i="2"/>
  <c r="AP91" i="2"/>
  <c r="AP83" i="2"/>
  <c r="AP75" i="2"/>
  <c r="AP67" i="2"/>
  <c r="AP59" i="2"/>
  <c r="AP48" i="2"/>
  <c r="AP37" i="2"/>
  <c r="AP16" i="2"/>
  <c r="AP23" i="2"/>
  <c r="AP109" i="2"/>
  <c r="AP76" i="2"/>
  <c r="AP68" i="2"/>
  <c r="AP60" i="2"/>
  <c r="AP49" i="2"/>
  <c r="AP38" i="2"/>
  <c r="AP24" i="2"/>
  <c r="AP54" i="2"/>
  <c r="AP55" i="2"/>
  <c r="AP99" i="2"/>
  <c r="AP87" i="2"/>
  <c r="AP79" i="2"/>
  <c r="AP71" i="2"/>
  <c r="AP63" i="2"/>
  <c r="AP52" i="2"/>
  <c r="AP41" i="2"/>
  <c r="AP30" i="2"/>
  <c r="AP97" i="2"/>
  <c r="T128" i="13"/>
  <c r="U128" i="13"/>
  <c r="V128" i="13"/>
  <c r="W128" i="13"/>
  <c r="X128" i="13"/>
  <c r="Y128" i="13"/>
  <c r="Z128" i="13"/>
  <c r="AA128" i="13"/>
  <c r="AB128" i="13"/>
  <c r="AC128" i="13"/>
  <c r="AD128" i="13"/>
  <c r="AE128" i="13"/>
  <c r="AF128" i="13"/>
  <c r="AG128" i="13"/>
  <c r="AH128" i="13"/>
  <c r="AI128" i="13"/>
  <c r="AJ128" i="13"/>
  <c r="AK128" i="13"/>
  <c r="AL128" i="13"/>
  <c r="AM128" i="13"/>
  <c r="AN128" i="13"/>
  <c r="AO128" i="13"/>
  <c r="AP128" i="13"/>
  <c r="AQ128" i="13"/>
  <c r="AR128" i="13"/>
  <c r="AS128" i="13"/>
  <c r="AT128" i="13"/>
  <c r="AU128" i="13"/>
  <c r="AV128" i="13"/>
  <c r="AW128" i="13"/>
  <c r="AX128" i="13"/>
  <c r="AY128" i="13"/>
  <c r="AZ128" i="13"/>
  <c r="BA128" i="13"/>
  <c r="BB128" i="13"/>
  <c r="BC128" i="13"/>
  <c r="BD128" i="13"/>
  <c r="BE128" i="13"/>
  <c r="BF128" i="13"/>
  <c r="BG128" i="13"/>
  <c r="BH128" i="13"/>
  <c r="BI128" i="13"/>
  <c r="BJ128" i="13"/>
  <c r="BK128" i="13"/>
  <c r="BL128" i="13"/>
  <c r="BM128" i="13"/>
  <c r="BN128" i="13"/>
  <c r="BO128" i="13"/>
  <c r="BP128" i="13"/>
  <c r="BQ128" i="13"/>
  <c r="BR128" i="13"/>
  <c r="BS128" i="13"/>
  <c r="BT128" i="13"/>
  <c r="BU128" i="13"/>
  <c r="BV128" i="13"/>
  <c r="BW128" i="13"/>
  <c r="BX128" i="13"/>
  <c r="BY128" i="13"/>
  <c r="BZ128" i="13"/>
  <c r="CA128" i="13"/>
  <c r="CB128" i="13"/>
  <c r="CC128" i="13"/>
  <c r="CD128" i="13"/>
  <c r="CE128" i="13"/>
  <c r="CF128" i="13"/>
  <c r="CG128" i="13"/>
  <c r="CH128" i="13"/>
  <c r="CI128" i="13"/>
  <c r="CJ128" i="13"/>
  <c r="CK128" i="13"/>
  <c r="CL128" i="13"/>
  <c r="CM128" i="13"/>
  <c r="CN128" i="13"/>
  <c r="CO128" i="13"/>
  <c r="CP128" i="13"/>
  <c r="CQ128" i="13"/>
  <c r="CR128" i="13"/>
  <c r="CS128" i="13"/>
  <c r="CT128" i="13"/>
  <c r="CU128" i="13"/>
  <c r="CV128" i="13"/>
  <c r="CW128" i="13"/>
  <c r="CX128" i="13"/>
  <c r="CY128" i="13"/>
  <c r="CZ128" i="13"/>
  <c r="DA128" i="13"/>
  <c r="DB128" i="13"/>
  <c r="S128" i="13"/>
  <c r="R128" i="13"/>
  <c r="L75" i="9" l="1"/>
  <c r="L76" i="9"/>
  <c r="L77" i="9"/>
  <c r="K19" i="9"/>
  <c r="K20" i="9"/>
  <c r="K18" i="9"/>
  <c r="K25" i="9"/>
  <c r="K26" i="9"/>
  <c r="K24" i="9"/>
  <c r="K31" i="9"/>
  <c r="K32" i="9"/>
  <c r="K30" i="9"/>
  <c r="K40" i="9"/>
  <c r="K41" i="9"/>
  <c r="K39" i="9"/>
  <c r="K52" i="9"/>
  <c r="K53" i="9"/>
  <c r="K51" i="9"/>
  <c r="K94" i="9"/>
  <c r="K95" i="9"/>
  <c r="K96" i="9"/>
  <c r="K97" i="9"/>
  <c r="K98" i="9"/>
  <c r="K99" i="9"/>
  <c r="K100" i="9"/>
  <c r="K101" i="9"/>
  <c r="K93" i="9"/>
  <c r="K106" i="9"/>
  <c r="K107" i="9"/>
  <c r="K108" i="9"/>
  <c r="K109" i="9"/>
  <c r="K110" i="9"/>
  <c r="K105" i="9"/>
  <c r="K10" i="9"/>
  <c r="K11" i="9"/>
  <c r="K12" i="9"/>
  <c r="K13" i="9"/>
  <c r="K14" i="9"/>
  <c r="K15" i="9"/>
  <c r="K16" i="9"/>
  <c r="K17" i="9"/>
  <c r="K21" i="9"/>
  <c r="K22" i="9"/>
  <c r="K23" i="9"/>
  <c r="K27" i="9"/>
  <c r="K28" i="9"/>
  <c r="K29" i="9"/>
  <c r="K33" i="9"/>
  <c r="K34" i="9"/>
  <c r="K35" i="9"/>
  <c r="K36" i="9"/>
  <c r="K37" i="9"/>
  <c r="K38" i="9"/>
  <c r="K42" i="9"/>
  <c r="K43" i="9"/>
  <c r="K44" i="9"/>
  <c r="K45" i="9"/>
  <c r="K46" i="9"/>
  <c r="K47" i="9"/>
  <c r="K48" i="9"/>
  <c r="K49" i="9"/>
  <c r="K50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102" i="9"/>
  <c r="K103" i="9"/>
  <c r="K104" i="9"/>
  <c r="K9" i="9"/>
  <c r="J19" i="9"/>
  <c r="J20" i="9"/>
  <c r="J18" i="9"/>
  <c r="J25" i="9"/>
  <c r="J26" i="9"/>
  <c r="J24" i="9"/>
  <c r="J31" i="9"/>
  <c r="J32" i="9"/>
  <c r="J30" i="9"/>
  <c r="J40" i="9"/>
  <c r="J41" i="9"/>
  <c r="J39" i="9"/>
  <c r="J52" i="9"/>
  <c r="J53" i="9"/>
  <c r="J51" i="9"/>
  <c r="J94" i="9"/>
  <c r="J95" i="9"/>
  <c r="J96" i="9"/>
  <c r="J97" i="9"/>
  <c r="J98" i="9"/>
  <c r="J99" i="9"/>
  <c r="J100" i="9"/>
  <c r="J101" i="9"/>
  <c r="J93" i="9"/>
  <c r="J106" i="9"/>
  <c r="J107" i="9"/>
  <c r="J108" i="9"/>
  <c r="J109" i="9"/>
  <c r="J110" i="9"/>
  <c r="J105" i="9"/>
  <c r="J21" i="9"/>
  <c r="J22" i="9"/>
  <c r="J23" i="9"/>
  <c r="J27" i="9"/>
  <c r="J28" i="9"/>
  <c r="J29" i="9"/>
  <c r="J33" i="9"/>
  <c r="J34" i="9"/>
  <c r="J35" i="9"/>
  <c r="J36" i="9"/>
  <c r="J37" i="9"/>
  <c r="J38" i="9"/>
  <c r="J42" i="9"/>
  <c r="J43" i="9"/>
  <c r="J44" i="9"/>
  <c r="J45" i="9"/>
  <c r="J46" i="9"/>
  <c r="J47" i="9"/>
  <c r="J48" i="9"/>
  <c r="J49" i="9"/>
  <c r="J50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102" i="9"/>
  <c r="J103" i="9"/>
  <c r="J104" i="9"/>
  <c r="J10" i="9"/>
  <c r="J11" i="9"/>
  <c r="J12" i="9"/>
  <c r="J13" i="9"/>
  <c r="J14" i="9"/>
  <c r="J15" i="9"/>
  <c r="J16" i="9"/>
  <c r="J17" i="9"/>
  <c r="J9" i="9"/>
  <c r="O107" i="4"/>
  <c r="O108" i="4"/>
  <c r="O109" i="4"/>
  <c r="O110" i="4"/>
  <c r="O106" i="4"/>
  <c r="O105" i="4"/>
  <c r="N106" i="4"/>
  <c r="N107" i="4"/>
  <c r="N108" i="4"/>
  <c r="N109" i="4"/>
  <c r="N110" i="4"/>
  <c r="N105" i="4"/>
  <c r="I105" i="3"/>
  <c r="I106" i="3"/>
  <c r="I107" i="3"/>
  <c r="I108" i="3"/>
  <c r="I109" i="3"/>
  <c r="I104" i="3"/>
  <c r="I93" i="3"/>
  <c r="I94" i="3"/>
  <c r="I95" i="3"/>
  <c r="I96" i="3"/>
  <c r="I97" i="3"/>
  <c r="I98" i="3"/>
  <c r="I99" i="3"/>
  <c r="I100" i="3"/>
  <c r="I92" i="3"/>
  <c r="I51" i="3"/>
  <c r="I52" i="3"/>
  <c r="I50" i="3"/>
  <c r="I39" i="3"/>
  <c r="I40" i="3"/>
  <c r="I38" i="3"/>
  <c r="I30" i="3"/>
  <c r="I31" i="3"/>
  <c r="I29" i="3"/>
  <c r="I24" i="3"/>
  <c r="I25" i="3"/>
  <c r="I23" i="3"/>
  <c r="I18" i="3"/>
  <c r="I19" i="3"/>
  <c r="I17" i="3"/>
  <c r="I9" i="3"/>
  <c r="I10" i="3"/>
  <c r="I11" i="3"/>
  <c r="I12" i="3"/>
  <c r="I13" i="3"/>
  <c r="I14" i="3"/>
  <c r="I15" i="3"/>
  <c r="I16" i="3"/>
  <c r="I20" i="3"/>
  <c r="I21" i="3"/>
  <c r="I22" i="3"/>
  <c r="I26" i="3"/>
  <c r="I27" i="3"/>
  <c r="I28" i="3"/>
  <c r="I32" i="3"/>
  <c r="I33" i="3"/>
  <c r="I34" i="3"/>
  <c r="I35" i="3"/>
  <c r="I36" i="3"/>
  <c r="I37" i="3"/>
  <c r="I41" i="3"/>
  <c r="I42" i="3"/>
  <c r="I43" i="3"/>
  <c r="I44" i="3"/>
  <c r="I45" i="3"/>
  <c r="I46" i="3"/>
  <c r="I47" i="3"/>
  <c r="I48" i="3"/>
  <c r="I49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101" i="3"/>
  <c r="I102" i="3"/>
  <c r="I103" i="3"/>
  <c r="I8" i="3"/>
  <c r="L17" i="9" l="1"/>
  <c r="L15" i="9"/>
  <c r="L13" i="9"/>
  <c r="L11" i="9"/>
  <c r="L104" i="9"/>
  <c r="L102" i="9"/>
  <c r="L91" i="9"/>
  <c r="L89" i="9"/>
  <c r="L87" i="9"/>
  <c r="L85" i="9"/>
  <c r="L83" i="9"/>
  <c r="L81" i="9"/>
  <c r="L79" i="9"/>
  <c r="L74" i="9"/>
  <c r="L72" i="9"/>
  <c r="L70" i="9"/>
  <c r="L68" i="9"/>
  <c r="L66" i="9"/>
  <c r="L64" i="9"/>
  <c r="L62" i="9"/>
  <c r="L60" i="9"/>
  <c r="L58" i="9"/>
  <c r="L56" i="9"/>
  <c r="L54" i="9"/>
  <c r="L49" i="9"/>
  <c r="L47" i="9"/>
  <c r="L45" i="9"/>
  <c r="L43" i="9"/>
  <c r="L38" i="9"/>
  <c r="L36" i="9"/>
  <c r="L34" i="9"/>
  <c r="L29" i="9"/>
  <c r="L27" i="9"/>
  <c r="L22" i="9"/>
  <c r="L105" i="9"/>
  <c r="L109" i="9"/>
  <c r="L107" i="9"/>
  <c r="L93" i="9"/>
  <c r="L100" i="9"/>
  <c r="L98" i="9"/>
  <c r="L96" i="9"/>
  <c r="L94" i="9"/>
  <c r="L53" i="9"/>
  <c r="L39" i="9"/>
  <c r="L40" i="9"/>
  <c r="L32" i="9"/>
  <c r="L24" i="9"/>
  <c r="L25" i="9"/>
  <c r="L20" i="9"/>
  <c r="L16" i="9"/>
  <c r="L14" i="9"/>
  <c r="L12" i="9"/>
  <c r="L10" i="9"/>
  <c r="L103" i="9"/>
  <c r="L92" i="9"/>
  <c r="L90" i="9"/>
  <c r="L88" i="9"/>
  <c r="L86" i="9"/>
  <c r="L84" i="9"/>
  <c r="L82" i="9"/>
  <c r="L80" i="9"/>
  <c r="L78" i="9"/>
  <c r="L73" i="9"/>
  <c r="L71" i="9"/>
  <c r="L69" i="9"/>
  <c r="L67" i="9"/>
  <c r="L65" i="9"/>
  <c r="L63" i="9"/>
  <c r="L61" i="9"/>
  <c r="L59" i="9"/>
  <c r="L57" i="9"/>
  <c r="L55" i="9"/>
  <c r="L50" i="9"/>
  <c r="L48" i="9"/>
  <c r="L46" i="9"/>
  <c r="L44" i="9"/>
  <c r="L42" i="9"/>
  <c r="L37" i="9"/>
  <c r="L35" i="9"/>
  <c r="L33" i="9"/>
  <c r="L28" i="9"/>
  <c r="L23" i="9"/>
  <c r="L21" i="9"/>
  <c r="L110" i="9"/>
  <c r="L108" i="9"/>
  <c r="L106" i="9"/>
  <c r="L101" i="9"/>
  <c r="L99" i="9"/>
  <c r="L97" i="9"/>
  <c r="L95" i="9"/>
  <c r="L51" i="9"/>
  <c r="L52" i="9"/>
  <c r="L41" i="9"/>
  <c r="L30" i="9"/>
  <c r="L31" i="9"/>
  <c r="L26" i="9"/>
  <c r="L19" i="9"/>
  <c r="L18" i="9"/>
  <c r="Q128" i="13"/>
  <c r="P128" i="13"/>
  <c r="O128" i="13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5" i="14"/>
  <c r="H16" i="14"/>
  <c r="H17" i="14"/>
  <c r="H18" i="14"/>
  <c r="K128" i="13"/>
  <c r="L128" i="13"/>
  <c r="M128" i="13"/>
  <c r="N128" i="13"/>
  <c r="H12" i="14"/>
  <c r="H13" i="14"/>
  <c r="H14" i="14"/>
  <c r="J128" i="13"/>
  <c r="I128" i="13"/>
  <c r="H128" i="13"/>
  <c r="H110" i="4" l="1"/>
  <c r="P110" i="4" s="1"/>
  <c r="H109" i="4"/>
  <c r="P109" i="4" s="1"/>
  <c r="H108" i="4"/>
  <c r="P108" i="4" s="1"/>
  <c r="N113" i="2"/>
  <c r="N112" i="2"/>
  <c r="N111" i="2"/>
  <c r="H110" i="9"/>
  <c r="H109" i="9"/>
  <c r="H108" i="9"/>
  <c r="Q113" i="2"/>
  <c r="Q112" i="2"/>
  <c r="Q111" i="2"/>
  <c r="G109" i="3"/>
  <c r="G108" i="3"/>
  <c r="G107" i="3"/>
  <c r="N107" i="2"/>
  <c r="N106" i="2"/>
  <c r="N105" i="2"/>
  <c r="H104" i="9"/>
  <c r="H103" i="9"/>
  <c r="H102" i="9"/>
  <c r="Q107" i="2"/>
  <c r="Q106" i="2"/>
  <c r="Q105" i="2"/>
  <c r="G103" i="3"/>
  <c r="G102" i="3"/>
  <c r="G101" i="3"/>
  <c r="N104" i="2"/>
  <c r="N103" i="2"/>
  <c r="N102" i="2"/>
  <c r="H101" i="9"/>
  <c r="H100" i="9"/>
  <c r="H99" i="9"/>
  <c r="Q104" i="2"/>
  <c r="Q103" i="2"/>
  <c r="Q102" i="2"/>
  <c r="G100" i="3"/>
  <c r="G99" i="3"/>
  <c r="G98" i="3"/>
  <c r="H98" i="9"/>
  <c r="H97" i="9"/>
  <c r="H96" i="9"/>
  <c r="N101" i="2"/>
  <c r="N100" i="2"/>
  <c r="N99" i="2"/>
  <c r="Q101" i="2"/>
  <c r="Q100" i="2"/>
  <c r="Q99" i="2"/>
  <c r="G97" i="3"/>
  <c r="G96" i="3"/>
  <c r="G95" i="3"/>
  <c r="N98" i="2"/>
  <c r="N97" i="2"/>
  <c r="N96" i="2"/>
  <c r="Q98" i="2"/>
  <c r="Q97" i="2"/>
  <c r="Q96" i="2"/>
  <c r="G94" i="3"/>
  <c r="G93" i="3"/>
  <c r="G92" i="3"/>
  <c r="H95" i="9"/>
  <c r="H94" i="9"/>
  <c r="H93" i="9"/>
  <c r="N95" i="2"/>
  <c r="N94" i="2"/>
  <c r="N93" i="2"/>
  <c r="Q95" i="2"/>
  <c r="Q94" i="2"/>
  <c r="Q93" i="2"/>
  <c r="G91" i="3"/>
  <c r="G90" i="3"/>
  <c r="G89" i="3"/>
  <c r="H92" i="9"/>
  <c r="H91" i="9"/>
  <c r="H90" i="9"/>
  <c r="N92" i="2"/>
  <c r="N91" i="2"/>
  <c r="N90" i="2"/>
  <c r="Q92" i="2"/>
  <c r="Q91" i="2"/>
  <c r="Q90" i="2"/>
  <c r="G88" i="3"/>
  <c r="G87" i="3"/>
  <c r="G86" i="3"/>
  <c r="H89" i="9"/>
  <c r="H88" i="9"/>
  <c r="H87" i="9"/>
  <c r="N89" i="2"/>
  <c r="N88" i="2"/>
  <c r="N87" i="2"/>
  <c r="Q89" i="2"/>
  <c r="Q88" i="2"/>
  <c r="Q87" i="2"/>
  <c r="G85" i="3"/>
  <c r="G84" i="3"/>
  <c r="G83" i="3"/>
  <c r="H86" i="9"/>
  <c r="H85" i="9"/>
  <c r="H84" i="9"/>
  <c r="U100" i="2" l="1"/>
  <c r="V100" i="2" s="1"/>
  <c r="J108" i="4"/>
  <c r="L108" i="4" s="1"/>
  <c r="J109" i="4"/>
  <c r="L109" i="4" s="1"/>
  <c r="J110" i="4"/>
  <c r="L110" i="4" s="1"/>
  <c r="U94" i="2"/>
  <c r="V94" i="2" s="1"/>
  <c r="U104" i="2"/>
  <c r="V104" i="2" s="1"/>
  <c r="R95" i="2"/>
  <c r="U95" i="2"/>
  <c r="V95" i="2" s="1"/>
  <c r="R101" i="2"/>
  <c r="U101" i="2"/>
  <c r="V101" i="2" s="1"/>
  <c r="R90" i="2"/>
  <c r="U92" i="2"/>
  <c r="V92" i="2" s="1"/>
  <c r="R103" i="2"/>
  <c r="U103" i="2"/>
  <c r="V103" i="2" s="1"/>
  <c r="R87" i="2"/>
  <c r="U87" i="2"/>
  <c r="V87" i="2" s="1"/>
  <c r="R88" i="2"/>
  <c r="U88" i="2"/>
  <c r="V88" i="2" s="1"/>
  <c r="R89" i="2"/>
  <c r="U89" i="2"/>
  <c r="V89" i="2" s="1"/>
  <c r="R97" i="2"/>
  <c r="U97" i="2"/>
  <c r="V97" i="2" s="1"/>
  <c r="R98" i="2"/>
  <c r="U98" i="2"/>
  <c r="V98" i="2" s="1"/>
  <c r="R91" i="2"/>
  <c r="T91" i="2"/>
  <c r="R106" i="2"/>
  <c r="U106" i="2"/>
  <c r="V106" i="2" s="1"/>
  <c r="R107" i="2"/>
  <c r="U107" i="2"/>
  <c r="V107" i="2" s="1"/>
  <c r="R111" i="2"/>
  <c r="U111" i="2"/>
  <c r="V111" i="2" s="1"/>
  <c r="R113" i="2"/>
  <c r="U113" i="2"/>
  <c r="V113" i="2" s="1"/>
  <c r="T92" i="2"/>
  <c r="R94" i="2"/>
  <c r="R100" i="2"/>
  <c r="R102" i="2"/>
  <c r="R104" i="2"/>
  <c r="T90" i="2"/>
  <c r="R92" i="2"/>
  <c r="T102" i="2"/>
  <c r="T113" i="2"/>
  <c r="U112" i="2"/>
  <c r="V112" i="2" s="1"/>
  <c r="R112" i="2"/>
  <c r="T112" i="2"/>
  <c r="T111" i="2"/>
  <c r="T107" i="2"/>
  <c r="T106" i="2"/>
  <c r="R105" i="2"/>
  <c r="U105" i="2"/>
  <c r="V105" i="2" s="1"/>
  <c r="T105" i="2"/>
  <c r="T104" i="2"/>
  <c r="T103" i="2"/>
  <c r="U102" i="2"/>
  <c r="V102" i="2" s="1"/>
  <c r="T101" i="2"/>
  <c r="T100" i="2"/>
  <c r="R99" i="2"/>
  <c r="U99" i="2"/>
  <c r="V99" i="2" s="1"/>
  <c r="T99" i="2"/>
  <c r="T98" i="2"/>
  <c r="T97" i="2"/>
  <c r="U96" i="2"/>
  <c r="V96" i="2" s="1"/>
  <c r="R96" i="2"/>
  <c r="T96" i="2"/>
  <c r="T95" i="2"/>
  <c r="T94" i="2"/>
  <c r="U93" i="2"/>
  <c r="V93" i="2" s="1"/>
  <c r="R93" i="2"/>
  <c r="T93" i="2"/>
  <c r="U91" i="2"/>
  <c r="V91" i="2" s="1"/>
  <c r="U90" i="2"/>
  <c r="V90" i="2" s="1"/>
  <c r="T89" i="2"/>
  <c r="T88" i="2"/>
  <c r="T87" i="2"/>
  <c r="W87" i="2" l="1"/>
  <c r="W94" i="2"/>
  <c r="W89" i="2"/>
  <c r="W91" i="2"/>
  <c r="W100" i="2"/>
  <c r="W88" i="2"/>
  <c r="W95" i="2"/>
  <c r="W101" i="2"/>
  <c r="W93" i="2"/>
  <c r="W113" i="2"/>
  <c r="W102" i="2"/>
  <c r="W92" i="2"/>
  <c r="W90" i="2"/>
  <c r="W98" i="2"/>
  <c r="W103" i="2"/>
  <c r="W105" i="2"/>
  <c r="W111" i="2"/>
  <c r="W107" i="2"/>
  <c r="W106" i="2"/>
  <c r="W97" i="2"/>
  <c r="W104" i="2"/>
  <c r="W112" i="2"/>
  <c r="W99" i="2"/>
  <c r="W96" i="2"/>
  <c r="N86" i="2" l="1"/>
  <c r="N85" i="2"/>
  <c r="U85" i="2" s="1"/>
  <c r="V85" i="2" s="1"/>
  <c r="N84" i="2"/>
  <c r="Q86" i="2"/>
  <c r="Q85" i="2"/>
  <c r="Q84" i="2"/>
  <c r="G82" i="3"/>
  <c r="G81" i="3"/>
  <c r="G80" i="3"/>
  <c r="H83" i="9"/>
  <c r="H82" i="9"/>
  <c r="H81" i="9"/>
  <c r="N83" i="2"/>
  <c r="N82" i="2"/>
  <c r="N81" i="2"/>
  <c r="Q83" i="2"/>
  <c r="Q82" i="2"/>
  <c r="Q81" i="2"/>
  <c r="G79" i="3"/>
  <c r="G78" i="3"/>
  <c r="G77" i="3"/>
  <c r="H80" i="9"/>
  <c r="H79" i="9"/>
  <c r="H78" i="9"/>
  <c r="Q80" i="2"/>
  <c r="Q79" i="2"/>
  <c r="N80" i="2"/>
  <c r="N79" i="2"/>
  <c r="N78" i="2"/>
  <c r="Q78" i="2"/>
  <c r="G76" i="3"/>
  <c r="G75" i="3"/>
  <c r="G74" i="3"/>
  <c r="H77" i="9"/>
  <c r="H76" i="9"/>
  <c r="H75" i="9"/>
  <c r="R83" i="2" l="1"/>
  <c r="U83" i="2"/>
  <c r="V83" i="2" s="1"/>
  <c r="R86" i="2"/>
  <c r="U86" i="2"/>
  <c r="V86" i="2" s="1"/>
  <c r="R79" i="2"/>
  <c r="U80" i="2"/>
  <c r="V80" i="2" s="1"/>
  <c r="R80" i="2"/>
  <c r="T80" i="2"/>
  <c r="R85" i="2"/>
  <c r="T86" i="2"/>
  <c r="T85" i="2"/>
  <c r="W85" i="2" s="1"/>
  <c r="U84" i="2"/>
  <c r="V84" i="2" s="1"/>
  <c r="R84" i="2"/>
  <c r="T84" i="2"/>
  <c r="T83" i="2"/>
  <c r="U82" i="2"/>
  <c r="V82" i="2" s="1"/>
  <c r="R82" i="2"/>
  <c r="T82" i="2"/>
  <c r="U81" i="2"/>
  <c r="V81" i="2" s="1"/>
  <c r="R81" i="2"/>
  <c r="T81" i="2"/>
  <c r="T79" i="2"/>
  <c r="U79" i="2"/>
  <c r="V79" i="2" s="1"/>
  <c r="U78" i="2"/>
  <c r="V78" i="2" s="1"/>
  <c r="R78" i="2"/>
  <c r="T78" i="2"/>
  <c r="H106" i="4"/>
  <c r="P106" i="4" s="1"/>
  <c r="H107" i="4"/>
  <c r="P107" i="4" s="1"/>
  <c r="H105" i="4"/>
  <c r="P105" i="4" s="1"/>
  <c r="Q110" i="2"/>
  <c r="Q109" i="2"/>
  <c r="Q108" i="2"/>
  <c r="N108" i="2"/>
  <c r="U108" i="2" s="1"/>
  <c r="V108" i="2" s="1"/>
  <c r="N109" i="2"/>
  <c r="N110" i="2"/>
  <c r="G105" i="3"/>
  <c r="G106" i="3"/>
  <c r="G104" i="3"/>
  <c r="H106" i="9"/>
  <c r="H107" i="9"/>
  <c r="H105" i="9"/>
  <c r="N77" i="2"/>
  <c r="N76" i="2"/>
  <c r="N75" i="2"/>
  <c r="Q77" i="2"/>
  <c r="Q76" i="2"/>
  <c r="Q75" i="2"/>
  <c r="G73" i="3"/>
  <c r="G72" i="3"/>
  <c r="G71" i="3"/>
  <c r="H74" i="9"/>
  <c r="H73" i="9"/>
  <c r="H72" i="9"/>
  <c r="N74" i="2"/>
  <c r="N73" i="2"/>
  <c r="N72" i="2"/>
  <c r="Q74" i="2"/>
  <c r="Q73" i="2"/>
  <c r="Q72" i="2"/>
  <c r="G70" i="3"/>
  <c r="G69" i="3"/>
  <c r="G68" i="3"/>
  <c r="H71" i="9"/>
  <c r="H70" i="9"/>
  <c r="H69" i="9"/>
  <c r="J105" i="4" l="1"/>
  <c r="L105" i="4" s="1"/>
  <c r="W83" i="2"/>
  <c r="W86" i="2"/>
  <c r="J106" i="4"/>
  <c r="L106" i="4" s="1"/>
  <c r="J107" i="4"/>
  <c r="L107" i="4" s="1"/>
  <c r="R74" i="2"/>
  <c r="U74" i="2"/>
  <c r="V74" i="2" s="1"/>
  <c r="W79" i="2"/>
  <c r="R76" i="2"/>
  <c r="U76" i="2"/>
  <c r="V76" i="2" s="1"/>
  <c r="R77" i="2"/>
  <c r="U77" i="2"/>
  <c r="V77" i="2" s="1"/>
  <c r="U109" i="2"/>
  <c r="V109" i="2" s="1"/>
  <c r="T109" i="2"/>
  <c r="R109" i="2"/>
  <c r="T110" i="2"/>
  <c r="R110" i="2"/>
  <c r="U110" i="2"/>
  <c r="V110" i="2" s="1"/>
  <c r="R108" i="2"/>
  <c r="T108" i="2"/>
  <c r="T74" i="2"/>
  <c r="W81" i="2"/>
  <c r="W80" i="2"/>
  <c r="W84" i="2"/>
  <c r="W82" i="2"/>
  <c r="W78" i="2"/>
  <c r="T77" i="2"/>
  <c r="T76" i="2"/>
  <c r="U75" i="2"/>
  <c r="V75" i="2" s="1"/>
  <c r="R75" i="2"/>
  <c r="T75" i="2"/>
  <c r="U73" i="2"/>
  <c r="V73" i="2" s="1"/>
  <c r="R73" i="2"/>
  <c r="T73" i="2"/>
  <c r="U72" i="2"/>
  <c r="V72" i="2" s="1"/>
  <c r="R72" i="2"/>
  <c r="T72" i="2"/>
  <c r="H11" i="14"/>
  <c r="G128" i="13"/>
  <c r="H10" i="14"/>
  <c r="F128" i="13"/>
  <c r="H9" i="14"/>
  <c r="E128" i="13"/>
  <c r="W74" i="2" l="1"/>
  <c r="W76" i="2"/>
  <c r="W77" i="2"/>
  <c r="W108" i="2"/>
  <c r="W110" i="2"/>
  <c r="W109" i="2"/>
  <c r="W75" i="2"/>
  <c r="W73" i="2"/>
  <c r="W72" i="2"/>
  <c r="N71" i="2" l="1"/>
  <c r="N70" i="2"/>
  <c r="N69" i="2"/>
  <c r="Q71" i="2"/>
  <c r="Q70" i="2"/>
  <c r="Q69" i="2"/>
  <c r="G67" i="3"/>
  <c r="G66" i="3"/>
  <c r="G65" i="3"/>
  <c r="H68" i="9"/>
  <c r="H67" i="9"/>
  <c r="H66" i="9"/>
  <c r="N68" i="2"/>
  <c r="N67" i="2"/>
  <c r="Q68" i="2"/>
  <c r="Q67" i="2"/>
  <c r="N66" i="2"/>
  <c r="Q66" i="2"/>
  <c r="G64" i="3"/>
  <c r="G63" i="3"/>
  <c r="G62" i="3"/>
  <c r="H65" i="9"/>
  <c r="H64" i="9"/>
  <c r="H63" i="9"/>
  <c r="R66" i="2" l="1"/>
  <c r="U66" i="2"/>
  <c r="V66" i="2" s="1"/>
  <c r="R71" i="2"/>
  <c r="R67" i="2"/>
  <c r="R68" i="2"/>
  <c r="U68" i="2"/>
  <c r="V68" i="2" s="1"/>
  <c r="R70" i="2"/>
  <c r="T70" i="2"/>
  <c r="U67" i="2"/>
  <c r="V67" i="2" s="1"/>
  <c r="T71" i="2"/>
  <c r="U71" i="2"/>
  <c r="V71" i="2" s="1"/>
  <c r="U70" i="2"/>
  <c r="V70" i="2" s="1"/>
  <c r="U69" i="2"/>
  <c r="V69" i="2" s="1"/>
  <c r="R69" i="2"/>
  <c r="T69" i="2"/>
  <c r="T68" i="2"/>
  <c r="T67" i="2"/>
  <c r="T66" i="2"/>
  <c r="N65" i="2"/>
  <c r="N64" i="2"/>
  <c r="Q65" i="2"/>
  <c r="Q64" i="2"/>
  <c r="N63" i="2"/>
  <c r="Q63" i="2"/>
  <c r="G61" i="3"/>
  <c r="G60" i="3"/>
  <c r="G59" i="3"/>
  <c r="H62" i="9"/>
  <c r="H61" i="9"/>
  <c r="H60" i="9"/>
  <c r="U63" i="2" l="1"/>
  <c r="V63" i="2" s="1"/>
  <c r="W67" i="2"/>
  <c r="W70" i="2"/>
  <c r="W66" i="2"/>
  <c r="W68" i="2"/>
  <c r="R64" i="2"/>
  <c r="U64" i="2"/>
  <c r="V64" i="2" s="1"/>
  <c r="W69" i="2"/>
  <c r="W71" i="2"/>
  <c r="R65" i="2"/>
  <c r="T65" i="2"/>
  <c r="U65" i="2"/>
  <c r="V65" i="2" s="1"/>
  <c r="T64" i="2"/>
  <c r="R63" i="2"/>
  <c r="T63" i="2"/>
  <c r="N62" i="2"/>
  <c r="N61" i="2"/>
  <c r="N60" i="2"/>
  <c r="Q62" i="2"/>
  <c r="Q61" i="2"/>
  <c r="Q60" i="2"/>
  <c r="G58" i="3"/>
  <c r="G57" i="3"/>
  <c r="G56" i="3"/>
  <c r="H59" i="9"/>
  <c r="H58" i="9"/>
  <c r="H57" i="9"/>
  <c r="N59" i="2"/>
  <c r="N58" i="2"/>
  <c r="N57" i="2"/>
  <c r="Q59" i="2"/>
  <c r="Q58" i="2"/>
  <c r="Q57" i="2"/>
  <c r="G55" i="3"/>
  <c r="G54" i="3"/>
  <c r="G53" i="3"/>
  <c r="H56" i="9"/>
  <c r="H55" i="9"/>
  <c r="H54" i="9"/>
  <c r="N56" i="2"/>
  <c r="N55" i="2"/>
  <c r="N54" i="2"/>
  <c r="Q56" i="2"/>
  <c r="Q55" i="2"/>
  <c r="Q54" i="2"/>
  <c r="G52" i="3"/>
  <c r="G51" i="3"/>
  <c r="G50" i="3"/>
  <c r="H53" i="9"/>
  <c r="H52" i="9"/>
  <c r="H51" i="9"/>
  <c r="W64" i="2" l="1"/>
  <c r="R60" i="2"/>
  <c r="U60" i="2"/>
  <c r="V60" i="2" s="1"/>
  <c r="R59" i="2"/>
  <c r="U59" i="2"/>
  <c r="V59" i="2" s="1"/>
  <c r="R55" i="2"/>
  <c r="U55" i="2"/>
  <c r="V55" i="2" s="1"/>
  <c r="R56" i="2"/>
  <c r="U56" i="2"/>
  <c r="V56" i="2" s="1"/>
  <c r="R62" i="2"/>
  <c r="U62" i="2"/>
  <c r="V62" i="2" s="1"/>
  <c r="T62" i="2"/>
  <c r="W65" i="2"/>
  <c r="W63" i="2"/>
  <c r="U61" i="2"/>
  <c r="V61" i="2" s="1"/>
  <c r="R61" i="2"/>
  <c r="T61" i="2"/>
  <c r="T60" i="2"/>
  <c r="T59" i="2"/>
  <c r="U58" i="2"/>
  <c r="V58" i="2" s="1"/>
  <c r="R58" i="2"/>
  <c r="T58" i="2"/>
  <c r="U57" i="2"/>
  <c r="V57" i="2" s="1"/>
  <c r="R57" i="2"/>
  <c r="T57" i="2"/>
  <c r="T56" i="2"/>
  <c r="T55" i="2"/>
  <c r="U54" i="2"/>
  <c r="V54" i="2" s="1"/>
  <c r="R54" i="2"/>
  <c r="T54" i="2"/>
  <c r="N53" i="2"/>
  <c r="N52" i="2"/>
  <c r="N51" i="2"/>
  <c r="Q53" i="2"/>
  <c r="Q52" i="2"/>
  <c r="Q51" i="2"/>
  <c r="G49" i="3"/>
  <c r="G48" i="3"/>
  <c r="G47" i="3"/>
  <c r="H50" i="9"/>
  <c r="H49" i="9"/>
  <c r="H48" i="9"/>
  <c r="N50" i="2"/>
  <c r="N49" i="2"/>
  <c r="N48" i="2"/>
  <c r="Q50" i="2"/>
  <c r="Q49" i="2"/>
  <c r="Q48" i="2"/>
  <c r="G46" i="3"/>
  <c r="G45" i="3"/>
  <c r="G44" i="3"/>
  <c r="H47" i="9"/>
  <c r="H46" i="9"/>
  <c r="H45" i="9"/>
  <c r="N47" i="2"/>
  <c r="N46" i="2"/>
  <c r="Q47" i="2"/>
  <c r="Q46" i="2"/>
  <c r="N45" i="2"/>
  <c r="Q45" i="2"/>
  <c r="G43" i="3"/>
  <c r="G42" i="3"/>
  <c r="G41" i="3"/>
  <c r="H44" i="9"/>
  <c r="H43" i="9"/>
  <c r="H42" i="9"/>
  <c r="Q44" i="2"/>
  <c r="Q43" i="2"/>
  <c r="N44" i="2"/>
  <c r="N43" i="2"/>
  <c r="Q42" i="2"/>
  <c r="N42" i="2"/>
  <c r="G40" i="3"/>
  <c r="G39" i="3"/>
  <c r="G38" i="3"/>
  <c r="H41" i="9"/>
  <c r="H40" i="9"/>
  <c r="H39" i="9"/>
  <c r="U42" i="2" l="1"/>
  <c r="V42" i="2" s="1"/>
  <c r="W59" i="2"/>
  <c r="U46" i="2"/>
  <c r="V46" i="2" s="1"/>
  <c r="W56" i="2"/>
  <c r="W60" i="2"/>
  <c r="U43" i="2"/>
  <c r="V43" i="2" s="1"/>
  <c r="T43" i="2"/>
  <c r="U44" i="2"/>
  <c r="V44" i="2" s="1"/>
  <c r="T44" i="2"/>
  <c r="R45" i="2"/>
  <c r="U45" i="2"/>
  <c r="V45" i="2" s="1"/>
  <c r="R47" i="2"/>
  <c r="U47" i="2"/>
  <c r="V47" i="2" s="1"/>
  <c r="R50" i="2"/>
  <c r="U50" i="2"/>
  <c r="V50" i="2" s="1"/>
  <c r="W55" i="2"/>
  <c r="R51" i="2"/>
  <c r="U51" i="2"/>
  <c r="V51" i="2" s="1"/>
  <c r="R53" i="2"/>
  <c r="U53" i="2"/>
  <c r="V53" i="2" s="1"/>
  <c r="R42" i="2"/>
  <c r="R43" i="2"/>
  <c r="R44" i="2"/>
  <c r="R46" i="2"/>
  <c r="W62" i="2"/>
  <c r="W61" i="2"/>
  <c r="W58" i="2"/>
  <c r="W57" i="2"/>
  <c r="W54" i="2"/>
  <c r="T53" i="2"/>
  <c r="R52" i="2"/>
  <c r="T52" i="2"/>
  <c r="U52" i="2"/>
  <c r="V52" i="2" s="1"/>
  <c r="T51" i="2"/>
  <c r="T50" i="2"/>
  <c r="U49" i="2"/>
  <c r="V49" i="2" s="1"/>
  <c r="R49" i="2"/>
  <c r="T49" i="2"/>
  <c r="U48" i="2"/>
  <c r="V48" i="2" s="1"/>
  <c r="R48" i="2"/>
  <c r="T48" i="2"/>
  <c r="T47" i="2"/>
  <c r="T46" i="2"/>
  <c r="T45" i="2"/>
  <c r="T42" i="2"/>
  <c r="N41" i="2"/>
  <c r="N40" i="2"/>
  <c r="N39" i="2"/>
  <c r="Q41" i="2"/>
  <c r="Q40" i="2"/>
  <c r="Q39" i="2"/>
  <c r="G37" i="3"/>
  <c r="G36" i="3"/>
  <c r="G35" i="3"/>
  <c r="H38" i="9"/>
  <c r="H37" i="9"/>
  <c r="H36" i="9"/>
  <c r="Q38" i="2"/>
  <c r="Q37" i="2"/>
  <c r="Q36" i="2"/>
  <c r="N36" i="2"/>
  <c r="N37" i="2"/>
  <c r="N38" i="2"/>
  <c r="G34" i="3"/>
  <c r="G33" i="3"/>
  <c r="G32" i="3"/>
  <c r="H35" i="9"/>
  <c r="H34" i="9"/>
  <c r="H33" i="9"/>
  <c r="Q32" i="2"/>
  <c r="Q31" i="2"/>
  <c r="Q30" i="2"/>
  <c r="N31" i="2"/>
  <c r="N32" i="2"/>
  <c r="N30" i="2"/>
  <c r="G28" i="3"/>
  <c r="G27" i="3"/>
  <c r="G26" i="3"/>
  <c r="H28" i="9"/>
  <c r="H29" i="9"/>
  <c r="H27" i="9"/>
  <c r="Q29" i="2"/>
  <c r="Q28" i="2"/>
  <c r="Q27" i="2"/>
  <c r="N29" i="2"/>
  <c r="N28" i="2"/>
  <c r="N27" i="2"/>
  <c r="G25" i="3"/>
  <c r="G24" i="3"/>
  <c r="G23" i="3"/>
  <c r="H26" i="9"/>
  <c r="H25" i="9"/>
  <c r="H24" i="9"/>
  <c r="Q24" i="2"/>
  <c r="Q25" i="2"/>
  <c r="Q26" i="2"/>
  <c r="N26" i="2"/>
  <c r="N25" i="2"/>
  <c r="N24" i="2"/>
  <c r="T37" i="2" l="1"/>
  <c r="W45" i="2"/>
  <c r="W47" i="2"/>
  <c r="R27" i="2"/>
  <c r="W46" i="2"/>
  <c r="W50" i="2"/>
  <c r="W44" i="2"/>
  <c r="U40" i="2"/>
  <c r="V40" i="2" s="1"/>
  <c r="R41" i="2"/>
  <c r="U41" i="2"/>
  <c r="V41" i="2" s="1"/>
  <c r="W51" i="2"/>
  <c r="W53" i="2"/>
  <c r="W43" i="2"/>
  <c r="U24" i="2"/>
  <c r="V24" i="2" s="1"/>
  <c r="T24" i="2"/>
  <c r="R24" i="2"/>
  <c r="U25" i="2"/>
  <c r="V25" i="2" s="1"/>
  <c r="R25" i="2"/>
  <c r="T25" i="2"/>
  <c r="U26" i="2"/>
  <c r="V26" i="2" s="1"/>
  <c r="T26" i="2"/>
  <c r="R26" i="2"/>
  <c r="U28" i="2"/>
  <c r="V28" i="2" s="1"/>
  <c r="R28" i="2"/>
  <c r="T28" i="2"/>
  <c r="U29" i="2"/>
  <c r="V29" i="2" s="1"/>
  <c r="R29" i="2"/>
  <c r="T29" i="2"/>
  <c r="T32" i="2"/>
  <c r="U32" i="2"/>
  <c r="V32" i="2" s="1"/>
  <c r="R32" i="2"/>
  <c r="U38" i="2"/>
  <c r="V38" i="2" s="1"/>
  <c r="T38" i="2"/>
  <c r="R38" i="2"/>
  <c r="U36" i="2"/>
  <c r="V36" i="2" s="1"/>
  <c r="T36" i="2"/>
  <c r="R36" i="2"/>
  <c r="U30" i="2"/>
  <c r="V30" i="2" s="1"/>
  <c r="T30" i="2"/>
  <c r="U31" i="2"/>
  <c r="V31" i="2" s="1"/>
  <c r="T31" i="2"/>
  <c r="R31" i="2"/>
  <c r="R37" i="2"/>
  <c r="U37" i="2"/>
  <c r="V37" i="2" s="1"/>
  <c r="R40" i="2"/>
  <c r="R30" i="2"/>
  <c r="W49" i="2"/>
  <c r="W42" i="2"/>
  <c r="W52" i="2"/>
  <c r="W48" i="2"/>
  <c r="T41" i="2"/>
  <c r="T40" i="2"/>
  <c r="U39" i="2"/>
  <c r="V39" i="2" s="1"/>
  <c r="R39" i="2"/>
  <c r="T39" i="2"/>
  <c r="T27" i="2"/>
  <c r="U27" i="2"/>
  <c r="V27" i="2" s="1"/>
  <c r="H23" i="9"/>
  <c r="H22" i="9"/>
  <c r="G21" i="3"/>
  <c r="G22" i="3"/>
  <c r="G20" i="3"/>
  <c r="N21" i="2"/>
  <c r="N22" i="2"/>
  <c r="N23" i="2"/>
  <c r="Q23" i="2"/>
  <c r="Q22" i="2"/>
  <c r="Q21" i="2"/>
  <c r="G17" i="3"/>
  <c r="G18" i="3"/>
  <c r="G19" i="3"/>
  <c r="H20" i="9"/>
  <c r="H19" i="9"/>
  <c r="H18" i="9"/>
  <c r="Q20" i="2"/>
  <c r="Q19" i="2"/>
  <c r="Q18" i="2"/>
  <c r="H20" i="2"/>
  <c r="H19" i="2"/>
  <c r="H18" i="2"/>
  <c r="G14" i="3"/>
  <c r="G15" i="3"/>
  <c r="G16" i="3"/>
  <c r="H17" i="9"/>
  <c r="H16" i="9"/>
  <c r="H15" i="9"/>
  <c r="Q15" i="2"/>
  <c r="Q16" i="2"/>
  <c r="Q17" i="2"/>
  <c r="N15" i="2"/>
  <c r="N16" i="2"/>
  <c r="U16" i="2" s="1"/>
  <c r="V16" i="2" s="1"/>
  <c r="N17" i="2"/>
  <c r="G11" i="3"/>
  <c r="G12" i="3"/>
  <c r="G13" i="3"/>
  <c r="H12" i="9"/>
  <c r="H13" i="9"/>
  <c r="H14" i="9"/>
  <c r="M19" i="2" l="1"/>
  <c r="N19" i="2" s="1"/>
  <c r="S19" i="2"/>
  <c r="M18" i="2"/>
  <c r="N18" i="2" s="1"/>
  <c r="S18" i="2"/>
  <c r="M20" i="2"/>
  <c r="N20" i="2" s="1"/>
  <c r="S20" i="2"/>
  <c r="AA18" i="2"/>
  <c r="AA19" i="2"/>
  <c r="AA20" i="2"/>
  <c r="T22" i="2"/>
  <c r="W27" i="2"/>
  <c r="W30" i="2"/>
  <c r="W31" i="2"/>
  <c r="W38" i="2"/>
  <c r="W28" i="2"/>
  <c r="W40" i="2"/>
  <c r="W41" i="2"/>
  <c r="T17" i="2"/>
  <c r="R17" i="2"/>
  <c r="U17" i="2"/>
  <c r="V17" i="2" s="1"/>
  <c r="T15" i="2"/>
  <c r="R15" i="2"/>
  <c r="U15" i="2"/>
  <c r="V15" i="2" s="1"/>
  <c r="U23" i="2"/>
  <c r="V23" i="2" s="1"/>
  <c r="T23" i="2"/>
  <c r="R23" i="2"/>
  <c r="U21" i="2"/>
  <c r="V21" i="2" s="1"/>
  <c r="T21" i="2"/>
  <c r="R21" i="2"/>
  <c r="R16" i="2"/>
  <c r="T16" i="2"/>
  <c r="U22" i="2"/>
  <c r="V22" i="2" s="1"/>
  <c r="R22" i="2"/>
  <c r="W37" i="2"/>
  <c r="W36" i="2"/>
  <c r="W32" i="2"/>
  <c r="W29" i="2"/>
  <c r="W26" i="2"/>
  <c r="W25" i="2"/>
  <c r="W24" i="2"/>
  <c r="W39" i="2"/>
  <c r="Q13" i="2"/>
  <c r="Q14" i="2"/>
  <c r="Q12" i="2"/>
  <c r="N12" i="2"/>
  <c r="N13" i="2"/>
  <c r="N14" i="2"/>
  <c r="H10" i="9"/>
  <c r="H11" i="9"/>
  <c r="H9" i="9"/>
  <c r="G9" i="3"/>
  <c r="G10" i="3"/>
  <c r="G8" i="3"/>
  <c r="R20" i="2" l="1"/>
  <c r="T20" i="2"/>
  <c r="U20" i="2"/>
  <c r="V20" i="2" s="1"/>
  <c r="AL20" i="2"/>
  <c r="AF20" i="2"/>
  <c r="AG20" i="2" s="1"/>
  <c r="AL19" i="2"/>
  <c r="AF19" i="2"/>
  <c r="AG19" i="2" s="1"/>
  <c r="AL18" i="2"/>
  <c r="AF18" i="2"/>
  <c r="AG18" i="2" s="1"/>
  <c r="W22" i="2"/>
  <c r="T14" i="2"/>
  <c r="T18" i="2"/>
  <c r="U18" i="2"/>
  <c r="V18" i="2" s="1"/>
  <c r="R18" i="2"/>
  <c r="U12" i="2"/>
  <c r="V12" i="2" s="1"/>
  <c r="T12" i="2"/>
  <c r="W21" i="2"/>
  <c r="W17" i="2"/>
  <c r="U13" i="2"/>
  <c r="V13" i="2" s="1"/>
  <c r="T13" i="2"/>
  <c r="R13" i="2"/>
  <c r="R14" i="2"/>
  <c r="U14" i="2"/>
  <c r="V14" i="2" s="1"/>
  <c r="U19" i="2"/>
  <c r="V19" i="2" s="1"/>
  <c r="T19" i="2"/>
  <c r="R19" i="2"/>
  <c r="R12" i="2"/>
  <c r="W16" i="2"/>
  <c r="W23" i="2"/>
  <c r="W15" i="2"/>
  <c r="Q35" i="2"/>
  <c r="N35" i="2"/>
  <c r="Q34" i="2"/>
  <c r="N34" i="2"/>
  <c r="Q33" i="2"/>
  <c r="N33" i="2"/>
  <c r="G31" i="3"/>
  <c r="G30" i="3"/>
  <c r="G29" i="3"/>
  <c r="H32" i="9"/>
  <c r="H31" i="9"/>
  <c r="H30" i="9"/>
  <c r="AN18" i="2" l="1"/>
  <c r="AO18" i="2" s="1"/>
  <c r="AM18" i="2"/>
  <c r="AK18" i="2"/>
  <c r="W20" i="2"/>
  <c r="AN20" i="2"/>
  <c r="AO20" i="2" s="1"/>
  <c r="AM20" i="2"/>
  <c r="AK20" i="2"/>
  <c r="W12" i="2"/>
  <c r="W18" i="2"/>
  <c r="AN19" i="2"/>
  <c r="AO19" i="2" s="1"/>
  <c r="AM19" i="2"/>
  <c r="AK19" i="2"/>
  <c r="W19" i="2"/>
  <c r="W14" i="2"/>
  <c r="T34" i="2"/>
  <c r="R34" i="2"/>
  <c r="U34" i="2"/>
  <c r="V34" i="2" s="1"/>
  <c r="U35" i="2"/>
  <c r="V35" i="2" s="1"/>
  <c r="T35" i="2"/>
  <c r="R35" i="2"/>
  <c r="U33" i="2"/>
  <c r="V33" i="2" s="1"/>
  <c r="T33" i="2"/>
  <c r="R33" i="2"/>
  <c r="W13" i="2"/>
  <c r="AP18" i="2" l="1"/>
  <c r="CM129" i="13"/>
  <c r="CI129" i="13"/>
  <c r="CE129" i="13"/>
  <c r="BW129" i="13"/>
  <c r="AG129" i="13"/>
  <c r="CJ129" i="13"/>
  <c r="CF129" i="13"/>
  <c r="CB129" i="13"/>
  <c r="BV129" i="13"/>
  <c r="BD129" i="13"/>
  <c r="AF129" i="13"/>
  <c r="CK129" i="13"/>
  <c r="CG129" i="13"/>
  <c r="CC129" i="13"/>
  <c r="BE129" i="13"/>
  <c r="CL129" i="13"/>
  <c r="CH129" i="13"/>
  <c r="CD129" i="13"/>
  <c r="BX129" i="13"/>
  <c r="BF129" i="13"/>
  <c r="AH129" i="13"/>
  <c r="AP19" i="2"/>
  <c r="AP20" i="2"/>
  <c r="S129" i="13"/>
  <c r="CU129" i="13"/>
  <c r="CQ129" i="13"/>
  <c r="CA129" i="13"/>
  <c r="BU129" i="13"/>
  <c r="BQ129" i="13"/>
  <c r="BM129" i="13"/>
  <c r="BI129" i="13"/>
  <c r="BC129" i="13"/>
  <c r="AY129" i="13"/>
  <c r="AU129" i="13"/>
  <c r="AQ129" i="13"/>
  <c r="AM129" i="13"/>
  <c r="AI129" i="13"/>
  <c r="AC129" i="13"/>
  <c r="Y129" i="13"/>
  <c r="U129" i="13"/>
  <c r="CW129" i="13"/>
  <c r="DB129" i="13"/>
  <c r="CX129" i="13"/>
  <c r="CT129" i="13"/>
  <c r="CP129" i="13"/>
  <c r="BZ129" i="13"/>
  <c r="BR129" i="13"/>
  <c r="BN129" i="13"/>
  <c r="BJ129" i="13"/>
  <c r="BB129" i="13"/>
  <c r="AX129" i="13"/>
  <c r="AT129" i="13"/>
  <c r="AP129" i="13"/>
  <c r="AL129" i="13"/>
  <c r="AD129" i="13"/>
  <c r="Z129" i="13"/>
  <c r="V129" i="13"/>
  <c r="CY129" i="13"/>
  <c r="CS129" i="13"/>
  <c r="CO129" i="13"/>
  <c r="BY129" i="13"/>
  <c r="BS129" i="13"/>
  <c r="BO129" i="13"/>
  <c r="BK129" i="13"/>
  <c r="BG129" i="13"/>
  <c r="BA129" i="13"/>
  <c r="AW129" i="13"/>
  <c r="AS129" i="13"/>
  <c r="AO129" i="13"/>
  <c r="AK129" i="13"/>
  <c r="AE129" i="13"/>
  <c r="AA129" i="13"/>
  <c r="W129" i="13"/>
  <c r="DA129" i="13"/>
  <c r="R129" i="13"/>
  <c r="CZ129" i="13"/>
  <c r="CV129" i="13"/>
  <c r="CR129" i="13"/>
  <c r="CN129" i="13"/>
  <c r="BT129" i="13"/>
  <c r="BP129" i="13"/>
  <c r="BL129" i="13"/>
  <c r="BH129" i="13"/>
  <c r="AZ129" i="13"/>
  <c r="AV129" i="13"/>
  <c r="AR129" i="13"/>
  <c r="AN129" i="13"/>
  <c r="AJ129" i="13"/>
  <c r="AB129" i="13"/>
  <c r="X129" i="13"/>
  <c r="T129" i="13"/>
  <c r="J129" i="13"/>
  <c r="L129" i="13"/>
  <c r="Q129" i="13"/>
  <c r="K129" i="13"/>
  <c r="N129" i="13"/>
  <c r="H129" i="13"/>
  <c r="I129" i="13"/>
  <c r="O129" i="13"/>
  <c r="M129" i="13"/>
  <c r="P129" i="13"/>
  <c r="G129" i="13"/>
  <c r="E129" i="13"/>
  <c r="F129" i="13"/>
  <c r="W33" i="2"/>
  <c r="W35" i="2"/>
  <c r="W34" i="2"/>
</calcChain>
</file>

<file path=xl/sharedStrings.xml><?xml version="1.0" encoding="utf-8"?>
<sst xmlns="http://schemas.openxmlformats.org/spreadsheetml/2006/main" count="1775" uniqueCount="673">
  <si>
    <t>No</t>
  </si>
  <si>
    <t>Kode</t>
  </si>
  <si>
    <t xml:space="preserve">Tahun </t>
  </si>
  <si>
    <t>In</t>
  </si>
  <si>
    <t>VA</t>
  </si>
  <si>
    <t>VACA</t>
  </si>
  <si>
    <t>VAHU</t>
  </si>
  <si>
    <t>SC</t>
  </si>
  <si>
    <t>STVA</t>
  </si>
  <si>
    <t>VAIC</t>
  </si>
  <si>
    <t>Tahun</t>
  </si>
  <si>
    <t>Tobin's Q</t>
  </si>
  <si>
    <t xml:space="preserve">Tobin's Q = </t>
  </si>
  <si>
    <t>Total Aset</t>
  </si>
  <si>
    <t xml:space="preserve">MVE + Liabilitas </t>
  </si>
  <si>
    <t>Firm Size</t>
  </si>
  <si>
    <t>Beban Umum dan Administrasi</t>
  </si>
  <si>
    <t>PTBA</t>
  </si>
  <si>
    <t xml:space="preserve">Jumlah Saham Beredar </t>
  </si>
  <si>
    <t>Harga Saham (dalam IDR)</t>
  </si>
  <si>
    <t>Nilai Kapitalisasi Pasar (MVE) = Jumlah Saham Beredar x Harga Saham</t>
  </si>
  <si>
    <t>Out (Pendapatan)</t>
  </si>
  <si>
    <t>ROA =</t>
  </si>
  <si>
    <t>LABA BERSIH</t>
  </si>
  <si>
    <t>TOTAL ASET</t>
  </si>
  <si>
    <t>Kode Perusahaan</t>
  </si>
  <si>
    <t xml:space="preserve">Kode Perusahaan </t>
  </si>
  <si>
    <t>Laba Bersih</t>
  </si>
  <si>
    <t>ROA</t>
  </si>
  <si>
    <t>CSRDI=</t>
  </si>
  <si>
    <t>Total pengungkapan</t>
  </si>
  <si>
    <t>Total Pengungkapan</t>
  </si>
  <si>
    <t xml:space="preserve">Jumlah yang seharusnya diungkapkan </t>
  </si>
  <si>
    <t>GRI INDEKS</t>
  </si>
  <si>
    <t>CSRDI</t>
  </si>
  <si>
    <t>Gaji, Upah dan Imbalan Karyawan BPP</t>
  </si>
  <si>
    <t>Beban Pokok Pendapatan</t>
  </si>
  <si>
    <t>Gaji, Upah dan Imbalan Karyawan ADM</t>
  </si>
  <si>
    <t>Beban Penjualan dan Pemasaran</t>
  </si>
  <si>
    <t>Gaji, Upah dan Imbalan Karyawan Pemasaran</t>
  </si>
  <si>
    <t xml:space="preserve">Laporan Laba Rugi </t>
  </si>
  <si>
    <t>CALK</t>
  </si>
  <si>
    <t>HC (Total Gaji, Upah dan Imbalan Karyawan)</t>
  </si>
  <si>
    <t xml:space="preserve">CALK </t>
  </si>
  <si>
    <t xml:space="preserve">Laporan Posisi Keuangan </t>
  </si>
  <si>
    <t>Beban - Gaji</t>
  </si>
  <si>
    <t>Out - In</t>
  </si>
  <si>
    <t>VA/CE</t>
  </si>
  <si>
    <t>VA/HC</t>
  </si>
  <si>
    <t>VA-HC</t>
  </si>
  <si>
    <t>SC/VA</t>
  </si>
  <si>
    <t xml:space="preserve">Total Ekuitas </t>
  </si>
  <si>
    <t xml:space="preserve">Laba Bersih </t>
  </si>
  <si>
    <t>Laporan Posisi Keuangan</t>
  </si>
  <si>
    <t xml:space="preserve">Total Aset </t>
  </si>
  <si>
    <t xml:space="preserve">Liabilitas </t>
  </si>
  <si>
    <t xml:space="preserve">Laporan Tahunan </t>
  </si>
  <si>
    <t>JSB x HS</t>
  </si>
  <si>
    <t>MVE+L/TA</t>
  </si>
  <si>
    <t>LB/TA</t>
  </si>
  <si>
    <t>SR</t>
  </si>
  <si>
    <t>Indeks</t>
  </si>
  <si>
    <t xml:space="preserve">CE </t>
  </si>
  <si>
    <t>UKURAN PERUSAHAAN =</t>
  </si>
  <si>
    <t>Ln(Total Aset)</t>
  </si>
  <si>
    <r>
      <rPr>
        <b/>
        <sz val="16"/>
        <color rgb="FFFFFFFF"/>
        <rFont val="Arial"/>
        <family val="2"/>
      </rPr>
      <t>NO.</t>
    </r>
  </si>
  <si>
    <r>
      <rPr>
        <b/>
        <sz val="16"/>
        <color rgb="FFFFFFFF"/>
        <rFont val="Arial"/>
        <family val="2"/>
      </rPr>
      <t>GRI STANDARD 2021</t>
    </r>
  </si>
  <si>
    <r>
      <rPr>
        <b/>
        <sz val="16"/>
        <color rgb="FFFFFFFF"/>
        <rFont val="Arial"/>
        <family val="2"/>
      </rPr>
      <t>DISCLOSURE</t>
    </r>
  </si>
  <si>
    <r>
      <rPr>
        <b/>
        <sz val="16"/>
        <color rgb="FFFFFFFF"/>
        <rFont val="Arial"/>
        <family val="2"/>
      </rPr>
      <t>General disclosures</t>
    </r>
  </si>
  <si>
    <r>
      <rPr>
        <b/>
        <sz val="11"/>
        <rFont val="Calibri"/>
        <family val="1"/>
      </rPr>
      <t>1. Aspek: Organisasi dan praktik pelaporan</t>
    </r>
  </si>
  <si>
    <t>GRI 2: General Disclosures 2021</t>
  </si>
  <si>
    <r>
      <rPr>
        <sz val="11"/>
        <rFont val="Arial MT"/>
        <family val="2"/>
      </rPr>
      <t>2-1 Rincian organisasi</t>
    </r>
  </si>
  <si>
    <r>
      <rPr>
        <sz val="11"/>
        <rFont val="Arial MT"/>
        <family val="2"/>
      </rPr>
      <t>2-2 Entitas yang dimasukkan dalam pelaporan keberlanjutan</t>
    </r>
  </si>
  <si>
    <r>
      <rPr>
        <sz val="11"/>
        <rFont val="Arial MT"/>
        <family val="2"/>
      </rPr>
      <t>2-3 Periode, frekuensi, dan titik kontak pelaporan</t>
    </r>
  </si>
  <si>
    <r>
      <rPr>
        <sz val="11"/>
        <rFont val="Arial MT"/>
        <family val="2"/>
      </rPr>
      <t>2-4 Penyajian kembali informasi</t>
    </r>
  </si>
  <si>
    <r>
      <rPr>
        <sz val="11"/>
        <rFont val="Arial MT"/>
        <family val="2"/>
      </rPr>
      <t>2-5 Penjaminan eksternal</t>
    </r>
  </si>
  <si>
    <r>
      <rPr>
        <b/>
        <sz val="11"/>
        <rFont val="Calibri"/>
        <family val="1"/>
      </rPr>
      <t>2. Aspek: Aktivitas dan Pekerja</t>
    </r>
  </si>
  <si>
    <r>
      <rPr>
        <b/>
        <sz val="12"/>
        <rFont val="Arial"/>
        <family val="2"/>
      </rPr>
      <t>GRI 2: General Disclosures 2021</t>
    </r>
  </si>
  <si>
    <r>
      <rPr>
        <sz val="11"/>
        <rFont val="Arial MT"/>
        <family val="2"/>
      </rPr>
      <t>2-6 Aktivitas, rantai nilai, dan hubungan bisnis lainnya</t>
    </r>
  </si>
  <si>
    <r>
      <rPr>
        <sz val="11"/>
        <rFont val="Arial MT"/>
        <family val="2"/>
      </rPr>
      <t>2-7 Tenaga kerja</t>
    </r>
  </si>
  <si>
    <r>
      <rPr>
        <sz val="11"/>
        <rFont val="Arial MT"/>
        <family val="2"/>
      </rPr>
      <t>2-8 Pekerja yang bukan pekerja langsung</t>
    </r>
  </si>
  <si>
    <r>
      <rPr>
        <b/>
        <sz val="11"/>
        <rFont val="Calibri"/>
        <family val="1"/>
      </rPr>
      <t>3. Aspek: Tata Kelola</t>
    </r>
  </si>
  <si>
    <r>
      <rPr>
        <sz val="11"/>
        <rFont val="Arial MT"/>
        <family val="2"/>
      </rPr>
      <t>2-9 Struktur dan komposisi tata kelola</t>
    </r>
  </si>
  <si>
    <r>
      <rPr>
        <sz val="11"/>
        <rFont val="Arial MT"/>
        <family val="2"/>
      </rPr>
      <t>2-10 Pencalonan dan pemilihan badan tata kelola tertinggi</t>
    </r>
  </si>
  <si>
    <r>
      <rPr>
        <sz val="11"/>
        <rFont val="Arial MT"/>
        <family val="2"/>
      </rPr>
      <t>2-11 Ketua badan tata kelola tertinggi</t>
    </r>
  </si>
  <si>
    <r>
      <rPr>
        <sz val="11"/>
        <rFont val="Arial MT"/>
        <family val="2"/>
      </rPr>
      <t>2-12 Peran badan tata kelola tertinggi dalam mengawasi</t>
    </r>
  </si>
  <si>
    <r>
      <rPr>
        <sz val="11"/>
        <rFont val="Arial MT"/>
        <family val="2"/>
      </rPr>
      <t>2-13 Delegasi tanggung jawab untuk mengelola dampak</t>
    </r>
  </si>
  <si>
    <r>
      <rPr>
        <sz val="11"/>
        <rFont val="Arial MT"/>
        <family val="2"/>
      </rPr>
      <t>2-14 Peran badan tata kelola tertinggi dalam pelaporan keberlanjutan</t>
    </r>
  </si>
  <si>
    <r>
      <rPr>
        <sz val="11"/>
        <rFont val="Arial MT"/>
        <family val="2"/>
      </rPr>
      <t>2-15 Konflik kepentingan</t>
    </r>
  </si>
  <si>
    <r>
      <rPr>
        <sz val="11"/>
        <rFont val="Arial MT"/>
        <family val="2"/>
      </rPr>
      <t>2-16 Komunikasi masalah penting</t>
    </r>
  </si>
  <si>
    <r>
      <rPr>
        <sz val="11"/>
        <rFont val="Arial MT"/>
        <family val="2"/>
      </rPr>
      <t>2-17 Pengetahuan kolektif badan tata kelola tertinggi</t>
    </r>
  </si>
  <si>
    <r>
      <rPr>
        <sz val="11"/>
        <rFont val="Arial MT"/>
        <family val="2"/>
      </rPr>
      <t>2-18 Evaluasi kinerja badan tata kelola tertinggi</t>
    </r>
  </si>
  <si>
    <r>
      <rPr>
        <sz val="11"/>
        <rFont val="Arial MT"/>
        <family val="2"/>
      </rPr>
      <t>2-19 Kebijakan remunerasi</t>
    </r>
  </si>
  <si>
    <r>
      <rPr>
        <sz val="11"/>
        <rFont val="Arial MT"/>
        <family val="2"/>
      </rPr>
      <t>2-20 Proses untuk menentukan remunerasi</t>
    </r>
  </si>
  <si>
    <r>
      <rPr>
        <sz val="11"/>
        <rFont val="Arial MT"/>
        <family val="2"/>
      </rPr>
      <t>2-21 Rasio kompensasi total tahunan</t>
    </r>
  </si>
  <si>
    <r>
      <rPr>
        <b/>
        <sz val="11"/>
        <rFont val="Calibri"/>
        <family val="1"/>
      </rPr>
      <t>4. Aspek: Strategi, kebijakan, dan praktik</t>
    </r>
  </si>
  <si>
    <r>
      <rPr>
        <sz val="11"/>
        <rFont val="Arial MT"/>
        <family val="2"/>
      </rPr>
      <t>2-22 Pernyataan tentang strategi pembangunan berkelanjutan</t>
    </r>
  </si>
  <si>
    <r>
      <rPr>
        <sz val="11"/>
        <rFont val="Arial MT"/>
        <family val="2"/>
      </rPr>
      <t>2-23 Komitmen kebijakan</t>
    </r>
  </si>
  <si>
    <r>
      <rPr>
        <sz val="11"/>
        <rFont val="Arial MT"/>
        <family val="2"/>
      </rPr>
      <t>2-24 Menanamkan komitmen kebijakan</t>
    </r>
  </si>
  <si>
    <r>
      <rPr>
        <sz val="11"/>
        <rFont val="Arial MT"/>
        <family val="2"/>
      </rPr>
      <t>2-25 Proses untuk memperbaiki dampak negatif</t>
    </r>
  </si>
  <si>
    <r>
      <rPr>
        <sz val="11"/>
        <rFont val="Arial MT"/>
        <family val="2"/>
      </rPr>
      <t>2-26 Mekanisme untuk mencari nasihat dan mengemukakan</t>
    </r>
  </si>
  <si>
    <r>
      <rPr>
        <sz val="11"/>
        <rFont val="Arial MT"/>
        <family val="2"/>
      </rPr>
      <t>2-27 Kepatuhan terhadap hukum dan peraturan</t>
    </r>
  </si>
  <si>
    <r>
      <rPr>
        <sz val="11"/>
        <rFont val="Arial MT"/>
        <family val="2"/>
      </rPr>
      <t>2-28 Asosiasi keanggotaan</t>
    </r>
  </si>
  <si>
    <r>
      <rPr>
        <b/>
        <sz val="11"/>
        <rFont val="Calibri"/>
        <family val="1"/>
      </rPr>
      <t>5. Aspek: Strategi, kebijakan, dan praktik</t>
    </r>
  </si>
  <si>
    <r>
      <rPr>
        <sz val="11"/>
        <rFont val="Arial MT"/>
        <family val="2"/>
      </rPr>
      <t>2-29 Pendekatan untuk keterlibatan pemangku kepentingan</t>
    </r>
  </si>
  <si>
    <r>
      <rPr>
        <sz val="11"/>
        <rFont val="Arial MT"/>
        <family val="2"/>
      </rPr>
      <t>2-30 Perjanjian perundingan kolektif</t>
    </r>
  </si>
  <si>
    <r>
      <rPr>
        <b/>
        <sz val="16"/>
        <color rgb="FFFFFFFF"/>
        <rFont val="Arial"/>
        <family val="2"/>
      </rPr>
      <t>Material topics</t>
    </r>
  </si>
  <si>
    <r>
      <rPr>
        <sz val="11"/>
        <rFont val="Arial MT"/>
        <family val="2"/>
      </rPr>
      <t>3-1 Proses atau panduan untuk menentukan topik material</t>
    </r>
  </si>
  <si>
    <r>
      <rPr>
        <b/>
        <sz val="11"/>
        <rFont val="Arial"/>
        <family val="2"/>
      </rPr>
      <t>GRI 3: Topik Material 2021</t>
    </r>
  </si>
  <si>
    <r>
      <rPr>
        <sz val="11"/>
        <rFont val="Arial MT"/>
        <family val="2"/>
      </rPr>
      <t>3-2 Daftar topik material</t>
    </r>
  </si>
  <si>
    <r>
      <rPr>
        <sz val="11"/>
        <rFont val="Arial MT"/>
        <family val="2"/>
      </rPr>
      <t>3-3 Manajemen topik material</t>
    </r>
  </si>
  <si>
    <r>
      <rPr>
        <b/>
        <sz val="11"/>
        <rFont val="Arial"/>
        <family val="2"/>
      </rPr>
      <t>GRI 201: Kinerja Ekonomi 2016</t>
    </r>
  </si>
  <si>
    <r>
      <rPr>
        <sz val="11"/>
        <rFont val="Arial MT"/>
        <family val="2"/>
      </rPr>
      <t>201-1 Nilai ekonomi langsung yang dihasilkan dan didistribusikan</t>
    </r>
  </si>
  <si>
    <r>
      <rPr>
        <b/>
        <sz val="11"/>
        <rFont val="Arial"/>
        <family val="2"/>
      </rPr>
      <t>GRI 202: Keberadaan Pasar 2016</t>
    </r>
  </si>
  <si>
    <r>
      <rPr>
        <b/>
        <sz val="11"/>
        <rFont val="Arial"/>
        <family val="2"/>
      </rPr>
      <t>GRI 203: Dampak Ekonomi Tidak Langsung 2016</t>
    </r>
  </si>
  <si>
    <r>
      <rPr>
        <sz val="11"/>
        <rFont val="Arial MT"/>
        <family val="2"/>
      </rPr>
      <t>203-1 Investasi infrastruktur dan dukungan layanan</t>
    </r>
  </si>
  <si>
    <r>
      <rPr>
        <sz val="11"/>
        <rFont val="Arial MT"/>
        <family val="2"/>
      </rPr>
      <t>203-2 Dampak ekonomi tidak langsung yang signifikan</t>
    </r>
  </si>
  <si>
    <r>
      <rPr>
        <b/>
        <sz val="11"/>
        <rFont val="Arial"/>
        <family val="2"/>
      </rPr>
      <t>GRI 204: Praktik Pengadaan 2016</t>
    </r>
  </si>
  <si>
    <r>
      <rPr>
        <sz val="11"/>
        <rFont val="Arial MT"/>
        <family val="2"/>
      </rPr>
      <t>204-1 Proporsi pengeluaran untuk pemasok lokal</t>
    </r>
  </si>
  <si>
    <r>
      <rPr>
        <b/>
        <sz val="11"/>
        <rFont val="Arial"/>
        <family val="2"/>
      </rPr>
      <t>GRI 205: Antikorupsi 2016</t>
    </r>
  </si>
  <si>
    <r>
      <rPr>
        <sz val="11"/>
        <rFont val="Arial MT"/>
        <family val="2"/>
      </rPr>
      <t>205-1 Operasi-operasi yang dinilai memiliki risiko terkait korupsi</t>
    </r>
  </si>
  <si>
    <r>
      <rPr>
        <sz val="11"/>
        <rFont val="Arial MT"/>
        <family val="2"/>
      </rPr>
      <t>205-3 Insiden korupsi yang terbukti dan tindakan yang diambil</t>
    </r>
  </si>
  <si>
    <r>
      <rPr>
        <b/>
        <sz val="11"/>
        <rFont val="Arial"/>
        <family val="2"/>
      </rPr>
      <t>GRI 206: Perilaku Antipersaingan 2016</t>
    </r>
  </si>
  <si>
    <r>
      <rPr>
        <b/>
        <sz val="11"/>
        <rFont val="Arial"/>
        <family val="2"/>
      </rPr>
      <t>GRI 207: Pajak 2019</t>
    </r>
  </si>
  <si>
    <r>
      <rPr>
        <sz val="11"/>
        <rFont val="Arial MT"/>
        <family val="2"/>
      </rPr>
      <t>207-1 Pendekatan terhadap pajak</t>
    </r>
  </si>
  <si>
    <r>
      <rPr>
        <sz val="11"/>
        <rFont val="Arial MT"/>
        <family val="2"/>
      </rPr>
      <t>207-2 Tata kelola, pengontrolan, dan manajemen risiko pajak</t>
    </r>
  </si>
  <si>
    <r>
      <rPr>
        <sz val="11"/>
        <rFont val="Arial MT"/>
        <family val="2"/>
      </rPr>
      <t>207-4 Laporan per negara</t>
    </r>
  </si>
  <si>
    <r>
      <rPr>
        <b/>
        <sz val="11"/>
        <rFont val="Arial"/>
        <family val="2"/>
      </rPr>
      <t>GRI 301: Material 2016</t>
    </r>
  </si>
  <si>
    <r>
      <rPr>
        <sz val="11"/>
        <rFont val="Arial MT"/>
        <family val="2"/>
      </rPr>
      <t>301-1 Material yang digunakan berdasarkan berat atau volume</t>
    </r>
  </si>
  <si>
    <r>
      <rPr>
        <sz val="11"/>
        <rFont val="Arial MT"/>
        <family val="2"/>
      </rPr>
      <t>301-2 Material input dari daur ulang yang digunakan</t>
    </r>
  </si>
  <si>
    <r>
      <rPr>
        <sz val="11"/>
        <rFont val="Arial MT"/>
        <family val="2"/>
      </rPr>
      <t>301-3 Produk pemerolehan ulang dan material kemasannya</t>
    </r>
  </si>
  <si>
    <r>
      <rPr>
        <b/>
        <sz val="11"/>
        <rFont val="Arial"/>
        <family val="2"/>
      </rPr>
      <t>GRI 302: Energi 2016</t>
    </r>
  </si>
  <si>
    <r>
      <rPr>
        <sz val="11"/>
        <rFont val="Arial MT"/>
        <family val="2"/>
      </rPr>
      <t>302-1 Konsumsi energi dalam organisasi</t>
    </r>
  </si>
  <si>
    <r>
      <rPr>
        <sz val="11"/>
        <rFont val="Arial MT"/>
        <family val="2"/>
      </rPr>
      <t>302-2 Konsumsi energi di luar organisasi</t>
    </r>
  </si>
  <si>
    <r>
      <rPr>
        <sz val="11"/>
        <rFont val="Arial MT"/>
        <family val="2"/>
      </rPr>
      <t>302-3 Intensitas energi</t>
    </r>
  </si>
  <si>
    <r>
      <rPr>
        <sz val="11"/>
        <rFont val="Arial MT"/>
        <family val="2"/>
      </rPr>
      <t>302-4 Pengurangan konsumsi energi</t>
    </r>
  </si>
  <si>
    <r>
      <rPr>
        <b/>
        <sz val="11"/>
        <rFont val="Arial"/>
        <family val="2"/>
      </rPr>
      <t>GRI 303: Air dan Efluen 2018</t>
    </r>
  </si>
  <si>
    <r>
      <rPr>
        <sz val="11"/>
        <rFont val="Arial MT"/>
        <family val="2"/>
      </rPr>
      <t>303-1 Interaksi dengan air sebagai sumber daya bersama</t>
    </r>
  </si>
  <si>
    <r>
      <rPr>
        <sz val="11"/>
        <rFont val="Arial MT"/>
        <family val="2"/>
      </rPr>
      <t>303-3 Pengambilan air</t>
    </r>
  </si>
  <si>
    <r>
      <rPr>
        <sz val="11"/>
        <rFont val="Arial MT"/>
        <family val="2"/>
      </rPr>
      <t>303-4 Pembuangan air</t>
    </r>
  </si>
  <si>
    <r>
      <rPr>
        <sz val="11"/>
        <rFont val="Arial MT"/>
        <family val="2"/>
      </rPr>
      <t>303-5 Konsumsi air</t>
    </r>
  </si>
  <si>
    <r>
      <rPr>
        <b/>
        <sz val="11"/>
        <rFont val="Arial"/>
        <family val="2"/>
      </rPr>
      <t>GRI 304: Keanekaragaman Hayati 2016</t>
    </r>
  </si>
  <si>
    <r>
      <rPr>
        <sz val="11"/>
        <rFont val="Arial MT"/>
        <family val="2"/>
      </rPr>
      <t>304-3 Habitat yang dilindungi atau direstorasi</t>
    </r>
  </si>
  <si>
    <r>
      <rPr>
        <b/>
        <sz val="11"/>
        <rFont val="Arial"/>
        <family val="2"/>
      </rPr>
      <t>GRI 305: Emisi 2016</t>
    </r>
  </si>
  <si>
    <r>
      <rPr>
        <sz val="11"/>
        <rFont val="Arial MT"/>
        <family val="2"/>
      </rPr>
      <t>305-1 Emisi GRK (Cakupan 1) langsung</t>
    </r>
  </si>
  <si>
    <r>
      <rPr>
        <sz val="11"/>
        <rFont val="Arial MT"/>
        <family val="2"/>
      </rPr>
      <t>305-2 Emisi energi GRK (Cakupan 2) tidak langsung</t>
    </r>
  </si>
  <si>
    <r>
      <rPr>
        <sz val="11"/>
        <rFont val="Arial MT"/>
        <family val="2"/>
      </rPr>
      <t>305-3 Emisi GRK (Cakupan 3) tidak langsung lainnya</t>
    </r>
  </si>
  <si>
    <r>
      <rPr>
        <sz val="11"/>
        <rFont val="Arial MT"/>
        <family val="2"/>
      </rPr>
      <t>305-4 Intensitas emisi GRK</t>
    </r>
  </si>
  <si>
    <r>
      <rPr>
        <sz val="11"/>
        <rFont val="Arial MT"/>
        <family val="2"/>
      </rPr>
      <t>305-5 Pengurangan emisi GRK</t>
    </r>
  </si>
  <si>
    <r>
      <rPr>
        <sz val="11"/>
        <rFont val="Arial MT"/>
        <family val="2"/>
      </rPr>
      <t>305-6 Emisi zat perusak ozon (ODS)</t>
    </r>
  </si>
  <si>
    <r>
      <rPr>
        <b/>
        <sz val="11"/>
        <rFont val="Arial"/>
        <family val="2"/>
      </rPr>
      <t>GRI 306: Limbah 2020</t>
    </r>
  </si>
  <si>
    <r>
      <rPr>
        <sz val="11"/>
        <rFont val="Arial MT"/>
        <family val="2"/>
      </rPr>
      <t>306-1 Timbulan limbah dan dampak signifikan terkait limbah</t>
    </r>
  </si>
  <si>
    <r>
      <rPr>
        <sz val="11"/>
        <rFont val="Arial MT"/>
        <family val="2"/>
      </rPr>
      <t>306-2 Manajemen dampak signifikan terkait limbah</t>
    </r>
  </si>
  <si>
    <r>
      <rPr>
        <sz val="11"/>
        <rFont val="Arial MT"/>
        <family val="2"/>
      </rPr>
      <t>306-3 Timbulan limbah</t>
    </r>
  </si>
  <si>
    <r>
      <rPr>
        <sz val="11"/>
        <rFont val="Arial MT"/>
        <family val="2"/>
      </rPr>
      <t>306-4 Limbah yang dialihkan dari pembuangan akhir</t>
    </r>
  </si>
  <si>
    <r>
      <rPr>
        <sz val="11"/>
        <rFont val="Arial MT"/>
        <family val="2"/>
      </rPr>
      <t>306-5 Limbah yang dikirimkan ke pembuangan akhir</t>
    </r>
  </si>
  <si>
    <r>
      <rPr>
        <b/>
        <sz val="11"/>
        <rFont val="Arial"/>
        <family val="2"/>
      </rPr>
      <t>GRI 308: Penilaian Lingkungan Pemasok 2016</t>
    </r>
  </si>
  <si>
    <r>
      <rPr>
        <sz val="11"/>
        <rFont val="Arial MT"/>
        <family val="2"/>
      </rPr>
      <t>308-1 Seleksi pemasok baru dengan menggunakan kriteria</t>
    </r>
  </si>
  <si>
    <r>
      <rPr>
        <b/>
        <sz val="11"/>
        <rFont val="Arial"/>
        <family val="2"/>
      </rPr>
      <t>GRI 401: Kepegawaian 2016</t>
    </r>
  </si>
  <si>
    <r>
      <rPr>
        <sz val="11"/>
        <rFont val="Arial MT"/>
        <family val="2"/>
      </rPr>
      <t>401-1 Perekrutan karyawan baru dan pergantian karyawan</t>
    </r>
  </si>
  <si>
    <r>
      <rPr>
        <sz val="11"/>
        <rFont val="Arial MT"/>
        <family val="2"/>
      </rPr>
      <t>401-3 Cuti melahirkan</t>
    </r>
  </si>
  <si>
    <r>
      <rPr>
        <b/>
        <sz val="11"/>
        <rFont val="Arial"/>
        <family val="2"/>
      </rPr>
      <t>GRI 402: Hubungan Tenaga Kerja/Manajemen 2016</t>
    </r>
  </si>
  <si>
    <r>
      <rPr>
        <b/>
        <sz val="11"/>
        <rFont val="Arial"/>
        <family val="2"/>
      </rPr>
      <t>GRI 403: Kesehatan dan Keselamatan Kerja 2018</t>
    </r>
  </si>
  <si>
    <r>
      <rPr>
        <sz val="11"/>
        <rFont val="Arial MT"/>
        <family val="2"/>
      </rPr>
      <t>403-3 Layanan kesehatan kerja</t>
    </r>
  </si>
  <si>
    <r>
      <rPr>
        <sz val="11"/>
        <rFont val="Arial MT"/>
        <family val="2"/>
      </rPr>
      <t>403-6 Peningkatan kualitas kesehatan pekerja</t>
    </r>
  </si>
  <si>
    <r>
      <rPr>
        <sz val="11"/>
        <rFont val="Arial MT"/>
        <family val="2"/>
      </rPr>
      <t>403-9 Kecelakaan kerja</t>
    </r>
  </si>
  <si>
    <r>
      <rPr>
        <sz val="11"/>
        <rFont val="Arial MT"/>
        <family val="2"/>
      </rPr>
      <t>403-10 Penyakit Akibat Kerja</t>
    </r>
  </si>
  <si>
    <r>
      <rPr>
        <b/>
        <sz val="11"/>
        <rFont val="Arial"/>
        <family val="2"/>
      </rPr>
      <t>GRI 404: Pelatihan dan Pendidikan 2016</t>
    </r>
  </si>
  <si>
    <r>
      <rPr>
        <sz val="11"/>
        <rFont val="Arial MT"/>
        <family val="2"/>
      </rPr>
      <t>404-1 Rata-rata jam pelatihan per tahun per karyawan</t>
    </r>
  </si>
  <si>
    <r>
      <rPr>
        <b/>
        <sz val="11"/>
        <rFont val="Arial"/>
        <family val="2"/>
      </rPr>
      <t>GRI 405: Keanekaragaman dan Peluang Setara 2016</t>
    </r>
  </si>
  <si>
    <r>
      <rPr>
        <sz val="11"/>
        <rFont val="Arial MT"/>
        <family val="2"/>
      </rPr>
      <t>405-1 Keanekaragaman badan tata kelola dan karyawan</t>
    </r>
  </si>
  <si>
    <r>
      <rPr>
        <b/>
        <sz val="11"/>
        <rFont val="Arial"/>
        <family val="2"/>
      </rPr>
      <t>GRI 406: Nondiskriminasi 2016</t>
    </r>
  </si>
  <si>
    <r>
      <rPr>
        <b/>
        <sz val="11"/>
        <rFont val="Arial"/>
        <family val="2"/>
      </rPr>
      <t>GRI 407: Kebebasan Berserikat dan Perundingan Kolektif 2016</t>
    </r>
  </si>
  <si>
    <r>
      <rPr>
        <b/>
        <sz val="11"/>
        <rFont val="Arial"/>
        <family val="2"/>
      </rPr>
      <t>GRI 408: Pekerja anak 2016</t>
    </r>
  </si>
  <si>
    <r>
      <rPr>
        <b/>
        <sz val="11"/>
        <rFont val="Arial"/>
        <family val="2"/>
      </rPr>
      <t>GRI 409: Kerja Paksa atau Wajib Kerja 2016</t>
    </r>
  </si>
  <si>
    <r>
      <rPr>
        <b/>
        <sz val="11"/>
        <rFont val="Arial"/>
        <family val="2"/>
      </rPr>
      <t>GRI 410: Praktik Keamanan 2016</t>
    </r>
  </si>
  <si>
    <r>
      <rPr>
        <b/>
        <sz val="11"/>
        <rFont val="Arial"/>
        <family val="2"/>
      </rPr>
      <t>GRI 411: Hak Masyarakat Adat 2016</t>
    </r>
  </si>
  <si>
    <r>
      <rPr>
        <b/>
        <sz val="11"/>
        <rFont val="Arial"/>
        <family val="2"/>
      </rPr>
      <t>GRI 413: Masyarakat Setempat 2016</t>
    </r>
  </si>
  <si>
    <r>
      <rPr>
        <b/>
        <sz val="11"/>
        <rFont val="Arial"/>
        <family val="2"/>
      </rPr>
      <t>GRI 414: Penilaian Sosial Pemasok 2016</t>
    </r>
  </si>
  <si>
    <r>
      <rPr>
        <b/>
        <sz val="11"/>
        <rFont val="Arial"/>
        <family val="2"/>
      </rPr>
      <t>GRI 415: Kebijakan Publik 2016</t>
    </r>
  </si>
  <si>
    <r>
      <rPr>
        <sz val="11"/>
        <rFont val="Arial MT"/>
        <family val="2"/>
      </rPr>
      <t>415-1 Kontribusi politik</t>
    </r>
  </si>
  <si>
    <r>
      <rPr>
        <b/>
        <sz val="11"/>
        <rFont val="Arial"/>
        <family val="2"/>
      </rPr>
      <t>GRI 416: Kesehatan dan Keselamatan Pelanggan 2016</t>
    </r>
  </si>
  <si>
    <r>
      <rPr>
        <b/>
        <sz val="11"/>
        <rFont val="Arial"/>
        <family val="2"/>
      </rPr>
      <t>GRI 417: Pemasaran dan Pelabelan 2016</t>
    </r>
  </si>
  <si>
    <r>
      <rPr>
        <sz val="11"/>
        <rFont val="Arial MT"/>
        <family val="2"/>
      </rPr>
      <t>417-3 Insiden ketidakpatuhan terkait komunikasi pemasaran</t>
    </r>
  </si>
  <si>
    <r>
      <rPr>
        <b/>
        <sz val="11"/>
        <rFont val="Arial"/>
        <family val="2"/>
      </rPr>
      <t>GRI 418: Privasi Pelanggan 2016</t>
    </r>
  </si>
  <si>
    <t>Bumi Resources Tbk.</t>
  </si>
  <si>
    <t>Petrosea Tbk.</t>
  </si>
  <si>
    <t>Resource Alam Indonesia Tbk.</t>
  </si>
  <si>
    <t>AKR Corporindo Tbk.</t>
  </si>
  <si>
    <t>Medco Energi Internasional Tbk</t>
  </si>
  <si>
    <t>Golden Eagle Energy Tbk</t>
  </si>
  <si>
    <t>Delta Dunia Makmur Tbk.</t>
  </si>
  <si>
    <t>Bukit Asam Tbk.</t>
  </si>
  <si>
    <t>Perusahaan Gas Negara Tbk.</t>
  </si>
  <si>
    <t>Rukun Raharja Tbk.</t>
  </si>
  <si>
    <t>Radiant Utama Interisco Tbk</t>
  </si>
  <si>
    <t>Indo Tambangraya Megah Tbk.</t>
  </si>
  <si>
    <t>Adaro Energy Indonesia Tbk.</t>
  </si>
  <si>
    <t>Bayan Resources Tbk.</t>
  </si>
  <si>
    <t>Elnusa Tbk.</t>
  </si>
  <si>
    <t>Indika Energy Tbk.</t>
  </si>
  <si>
    <t>Dian Swastatika Sentosa Tbk</t>
  </si>
  <si>
    <t>Astrindo Nusantara Infrastrukt</t>
  </si>
  <si>
    <t>Harum Energy Tbk.</t>
  </si>
  <si>
    <t>Wintermar Offshore Marine Tbk.</t>
  </si>
  <si>
    <t>ABM Investama Tbk.</t>
  </si>
  <si>
    <t>Golden Energy Mines Tbk.</t>
  </si>
  <si>
    <t>Mitrabahtera Segara Sejati Tbk</t>
  </si>
  <si>
    <t>Baramulti Suksesarana Tbk</t>
  </si>
  <si>
    <t>TBS Energi Utama Tbk.</t>
  </si>
  <si>
    <t>Mitrabara Adiperdana Tbk.</t>
  </si>
  <si>
    <t>Sillo Maritime Perdana Tbk.</t>
  </si>
  <si>
    <t>IMC Pelita Logistik Tbk.</t>
  </si>
  <si>
    <t>Transcoal Pasific Tbk.</t>
  </si>
  <si>
    <t>Dana Brata Luhur Tbk.</t>
  </si>
  <si>
    <t>Batulicin Nusantara Maritim Tb</t>
  </si>
  <si>
    <t>Prima Andalan Mandiri Tbk.</t>
  </si>
  <si>
    <t>RMK Energy Tbk.</t>
  </si>
  <si>
    <t>Bintang Samudera Mandiri Lines</t>
  </si>
  <si>
    <t>BUMI</t>
  </si>
  <si>
    <t>PTRO</t>
  </si>
  <si>
    <t>KKGI</t>
  </si>
  <si>
    <t>AKRA</t>
  </si>
  <si>
    <t>MEDC</t>
  </si>
  <si>
    <t>SMMT</t>
  </si>
  <si>
    <t>DOID</t>
  </si>
  <si>
    <t>PGAS</t>
  </si>
  <si>
    <t>RAJA</t>
  </si>
  <si>
    <t>RUIS</t>
  </si>
  <si>
    <t>ITMG</t>
  </si>
  <si>
    <t>ADRO</t>
  </si>
  <si>
    <t>BYAN</t>
  </si>
  <si>
    <t>ELSA</t>
  </si>
  <si>
    <t>INDY</t>
  </si>
  <si>
    <t>DSSA</t>
  </si>
  <si>
    <t>BIPI</t>
  </si>
  <si>
    <t>HRUM</t>
  </si>
  <si>
    <t>WINS</t>
  </si>
  <si>
    <t>ABMM</t>
  </si>
  <si>
    <t>GEMS</t>
  </si>
  <si>
    <t>MBSS</t>
  </si>
  <si>
    <t>BSSR</t>
  </si>
  <si>
    <t>TOBA</t>
  </si>
  <si>
    <t>MBAP</t>
  </si>
  <si>
    <t>SHIP</t>
  </si>
  <si>
    <t>PSSI</t>
  </si>
  <si>
    <t>TCPI</t>
  </si>
  <si>
    <t>TEBE</t>
  </si>
  <si>
    <t>BESS</t>
  </si>
  <si>
    <t>MCOL</t>
  </si>
  <si>
    <t>RMKE</t>
  </si>
  <si>
    <t>BSML</t>
  </si>
  <si>
    <t>SAMPEL</t>
  </si>
  <si>
    <t xml:space="preserve"> Ekuitas + Laba bersih</t>
  </si>
  <si>
    <t>Format</t>
  </si>
  <si>
    <t>Kurs</t>
  </si>
  <si>
    <t>USD</t>
  </si>
  <si>
    <t>Satuan Penuh</t>
  </si>
  <si>
    <t xml:space="preserve">Ribuan </t>
  </si>
  <si>
    <t>Rupiah</t>
  </si>
  <si>
    <t>Jutaan</t>
  </si>
  <si>
    <t>Nilai Kurs</t>
  </si>
  <si>
    <t>SIZE</t>
  </si>
  <si>
    <t>DALAM IDR</t>
  </si>
  <si>
    <t>Laba Bersih IDR</t>
  </si>
  <si>
    <t>Total Aset IDR</t>
  </si>
  <si>
    <t xml:space="preserve">201-2 Implikasi finansial serta risiko dan peluang lain akibat dari perubahan iklim </t>
  </si>
  <si>
    <t>201-3 Kewajiban program pensiun manfaat pasti dan program pensiun lainnya</t>
  </si>
  <si>
    <t>201-4 Bantuan finansial yang diterima dari pemerintah</t>
  </si>
  <si>
    <t xml:space="preserve">202-1 Rasio standar upah karyawan pemula berdasarkan jenis kelamin terhadap upah minimum regional </t>
  </si>
  <si>
    <t>202-2 Proporsi manajemen senior yang berasal dari masyarakat lokal</t>
  </si>
  <si>
    <t>205-2 Komunikasi dan pelatihan tentang kebijakan dan prosedur anti-korupsi</t>
  </si>
  <si>
    <t>206-1 Langkah-langkah hukum untuk perilaku antipersaingan, anti kepercayaan dan praktik monopoli</t>
  </si>
  <si>
    <t xml:space="preserve">207-3 Keterlibatan pemangku kepentingan dan pengelolaan perhatian yang berkaitan dengan pajak </t>
  </si>
  <si>
    <t xml:space="preserve">302-5 Pengurangan pada energi yang dibutuhkan untuk produk dan jasa </t>
  </si>
  <si>
    <t>303-2 Manajemen dampak yang berkaitan dengan pembuangan air</t>
  </si>
  <si>
    <t>304-1 Lokasi operasi yang dimiliki, disewa, dikelola, atau berdekatan dengan kawasan lindung dan kawasan dengan nilai keanekaragaman hayati tinggi di luar kawasan lindung</t>
  </si>
  <si>
    <t>304-2 Dampak signifikan dari aktivitas, produk, dan jasa terhadap keanekaragaman hayati</t>
  </si>
  <si>
    <t>304-4 Spesies Daftar Merah IUCN dan spesies daftar konservasi nasional dengan habitat di daerah yang terkena dampak operasi</t>
  </si>
  <si>
    <t>305-7 Nitrogen oksida (NOx), belerang oksida (SOx), dan emisi udara signifikan lainnya</t>
  </si>
  <si>
    <t xml:space="preserve">308-2 Dampak lingkungan negatif dalam rantai pasokan dan tindakan yang diambil </t>
  </si>
  <si>
    <t xml:space="preserve">401-2 Tunjangan yang diberikan kepada karyawan purnawaktu yang tidak diberikan kepada karyawan sementara paruh waktu </t>
  </si>
  <si>
    <t xml:space="preserve">402-1 Periode pemberitahuan minimum terkait perubahan operasional </t>
  </si>
  <si>
    <t xml:space="preserve">403-2 Pengungkapan, Pengidentifikasian bahaya, penilaian insiden </t>
  </si>
  <si>
    <t xml:space="preserve">403-4 Partisipasi, konsultasi, dan komunikasi pekerja tentang keselamatan dan kesehatan kerja </t>
  </si>
  <si>
    <t xml:space="preserve">403-5 Pelatihan pekerja mengenai kesehatan dan keselamatan dan kesehatan kerja </t>
  </si>
  <si>
    <t xml:space="preserve">403-7 Pencegahan dan mitigasi dampak-dampak kesehatan dan keselamatan kerja yang secara langsung terkait hubungan kerja </t>
  </si>
  <si>
    <t xml:space="preserve">403-8 Pekerja yang tercakup dalam sistem manajemen keselamatan dan kesehatan kerja </t>
  </si>
  <si>
    <t>404-2 Program untuk meningkatkan keterampilan karyawan dan program bantuan masyarakat</t>
  </si>
  <si>
    <t xml:space="preserve">404-3 Persentase karyawan yang menerima tinjauan rutin terhadap kinerja dan pengembanagn karier </t>
  </si>
  <si>
    <t>405-2 Rasio gaji pokok dan remunerasi perempuan dibandingkan laki-laki</t>
  </si>
  <si>
    <t xml:space="preserve">406-1 Insiden diskriminasi dan tindakan perbaikan yang dilakukan </t>
  </si>
  <si>
    <t>407-1 Operasi dan pemasok di mana hak atas kebebasan berserikat dan melakukan perundingan berama berisiko tidak dipenuhi</t>
  </si>
  <si>
    <t xml:space="preserve">408-1 Operasi dan pemasok yang berisiko signifikan terhadap insiden pekerja anak </t>
  </si>
  <si>
    <t xml:space="preserve">409-1 Operasi dan pemasok yang berisiko signifikan terhadap insiden kerja paksa atau wajib kerja </t>
  </si>
  <si>
    <t xml:space="preserve">410-1 Petugas keamanan yang dilatih mengenai kebijakan atau prosedur hak asasi manusia </t>
  </si>
  <si>
    <t>411-1 Insiden pelanggaran yang melibatkan hak-hak masyarakat adat</t>
  </si>
  <si>
    <t xml:space="preserve">413-1 Operasi dengan keterlibatan masyarakat setempat, penilaian dampak dan program pengembangan </t>
  </si>
  <si>
    <t xml:space="preserve">413-2 Operasi yang secara aktual dan yang berpotensi memiliki dampak negatif signifikan terhadap masyarakat lokal </t>
  </si>
  <si>
    <t>414-1 Seleksi pemasok baru dengan menggunakan kriteria sosial</t>
  </si>
  <si>
    <t xml:space="preserve">414-2 Dampak sosial negatif dalam rantai pasokan dan tindakan yang telah diambil </t>
  </si>
  <si>
    <t xml:space="preserve">416-1 Penilaian dampak kesehatan dan keselamatan dari berbagai kategori produk dan jasa </t>
  </si>
  <si>
    <t xml:space="preserve">416-2 Insiden ketidakpatuhan sehubungan dengan dampak kesehatan dan keselamatan dari produk dan jasa </t>
  </si>
  <si>
    <t xml:space="preserve">417-1 Persyaratan untuk pelabelan dan informasi produk dan jasa </t>
  </si>
  <si>
    <t xml:space="preserve">417-2 Insiden ketidakpatuhan terkait informasi dan pelabelan dan informasi produk dan jasa </t>
  </si>
  <si>
    <t xml:space="preserve">418-1 Pengaduan yang berdasar mengenai pelanggaran terhadap privasi pelanggan dan hilangnya data pelanggan </t>
  </si>
  <si>
    <t>403-1 Sistem manajemen kesehatan dan keselamatan kerja</t>
  </si>
  <si>
    <t>X1</t>
  </si>
  <si>
    <t>X2</t>
  </si>
  <si>
    <t>X3</t>
  </si>
  <si>
    <t>Y</t>
  </si>
  <si>
    <t>Z</t>
  </si>
  <si>
    <t xml:space="preserve">FIRNANDA KUSUMAWATI </t>
  </si>
  <si>
    <t xml:space="preserve">AKUNTANSI </t>
  </si>
  <si>
    <t>UNIVERSITAS MUHAMMADIYAH SIDOARJO</t>
  </si>
  <si>
    <r>
      <t xml:space="preserve">PENGARUH </t>
    </r>
    <r>
      <rPr>
        <b/>
        <i/>
        <sz val="11"/>
        <color theme="1"/>
        <rFont val="Times New Roman"/>
        <family val="1"/>
      </rPr>
      <t>CORPORATE SOCIAL RESPONSIBILITY</t>
    </r>
    <r>
      <rPr>
        <b/>
        <sz val="11"/>
        <color theme="1"/>
        <rFont val="Times New Roman"/>
        <family val="1"/>
      </rPr>
      <t xml:space="preserve">, </t>
    </r>
    <r>
      <rPr>
        <b/>
        <i/>
        <sz val="11"/>
        <color theme="1"/>
        <rFont val="Times New Roman"/>
        <family val="1"/>
      </rPr>
      <t>INTELLECTUAL CAPITAL</t>
    </r>
    <r>
      <rPr>
        <b/>
        <sz val="11"/>
        <color theme="1"/>
        <rFont val="Times New Roman"/>
        <family val="1"/>
      </rPr>
      <t>, DAN UKURAN PERUSAHAAN TERHADAP NILAI PERUSAHAAN DENGAN PROFITABILITAS SEBAGAI VARIABEL MODERASI</t>
    </r>
  </si>
  <si>
    <t>Astrindo Nusantara Infrastruktur Tbk</t>
  </si>
  <si>
    <t>Batulicin Nusantara Maritim Tbk</t>
  </si>
  <si>
    <t>Bintang Samudera Mandiri Lines Tbk</t>
  </si>
  <si>
    <t>Daftar Perusahaan Sektor Energi Sesuai Sampel</t>
  </si>
  <si>
    <t>Nama Perusahaan (PT)</t>
  </si>
  <si>
    <t>Golden Eagle Energy Tbk.</t>
  </si>
  <si>
    <t>Radiant Utama Interinsco Tbk.</t>
  </si>
  <si>
    <t>Dian Swastatika Sentosa Tbk.</t>
  </si>
  <si>
    <t>Astrindo Nusantara Infrastruktur Tbk.</t>
  </si>
  <si>
    <t>Baramulti Suksessarana Tbk.</t>
  </si>
  <si>
    <t>Transcoal Pacific Tbk.</t>
  </si>
  <si>
    <t>Batulicin Nusantara Maritim Tbk.</t>
  </si>
  <si>
    <t>Bintang Samudera Mandiri Lines Tbk.</t>
  </si>
  <si>
    <t>Total Aset (Rupiah)</t>
  </si>
  <si>
    <t>Liabilitas (Rupiah)</t>
  </si>
  <si>
    <t xml:space="preserve">Tobin's Q </t>
  </si>
  <si>
    <t>Kurs IDR</t>
  </si>
  <si>
    <t>KURS</t>
  </si>
  <si>
    <t>PERHITUNGAN</t>
  </si>
  <si>
    <t>PENGUKURAN PROFITABILITAS</t>
  </si>
  <si>
    <t>OUT - IN</t>
  </si>
  <si>
    <t xml:space="preserve">VA = </t>
  </si>
  <si>
    <t xml:space="preserve">VACA = </t>
  </si>
  <si>
    <t>VA / CE</t>
  </si>
  <si>
    <t xml:space="preserve">VAHU = </t>
  </si>
  <si>
    <t>VA / HC</t>
  </si>
  <si>
    <t xml:space="preserve">STVA = </t>
  </si>
  <si>
    <t>SC / VA</t>
  </si>
  <si>
    <t xml:space="preserve">VAIC = </t>
  </si>
  <si>
    <t>VACA + VAHU + STVA</t>
  </si>
  <si>
    <r>
      <t xml:space="preserve">PENGUKURAN </t>
    </r>
    <r>
      <rPr>
        <b/>
        <i/>
        <sz val="11"/>
        <color theme="1"/>
        <rFont val="Calibri"/>
        <family val="2"/>
        <scheme val="minor"/>
      </rPr>
      <t>INTELLECTUAL CAPITAL</t>
    </r>
  </si>
  <si>
    <r>
      <t xml:space="preserve">PENGUKURAN </t>
    </r>
    <r>
      <rPr>
        <b/>
        <sz val="11"/>
        <color theme="1"/>
        <rFont val="Calibri"/>
        <family val="2"/>
        <scheme val="minor"/>
      </rPr>
      <t>UKURAN PERUSAHAAN</t>
    </r>
  </si>
  <si>
    <t>PENGUKURAN NILAI PERUSAHAAN)</t>
  </si>
  <si>
    <r>
      <t xml:space="preserve">PENGUKURAN </t>
    </r>
    <r>
      <rPr>
        <b/>
        <i/>
        <sz val="11"/>
        <color theme="1"/>
        <rFont val="Calibri"/>
        <family val="2"/>
        <scheme val="minor"/>
      </rPr>
      <t xml:space="preserve">CORPORATE SOCIAL RESPONSIBILITY </t>
    </r>
  </si>
  <si>
    <t>∑Nij</t>
  </si>
  <si>
    <t>Xij (Jumlah yang diungkapkan)</t>
  </si>
  <si>
    <t xml:space="preserve">∑ Xij / Nij </t>
  </si>
  <si>
    <t>Nama Perusahaan</t>
  </si>
  <si>
    <t>Tanggal Pencatatan</t>
  </si>
  <si>
    <t>Tanggal</t>
  </si>
  <si>
    <t>Bulan</t>
  </si>
  <si>
    <t>Saham</t>
  </si>
  <si>
    <t>Papan Pencatatan</t>
  </si>
  <si>
    <t>Industri</t>
  </si>
  <si>
    <t xml:space="preserve">Format Pelaporan </t>
  </si>
  <si>
    <t>Pembulatan Yang Digunakan</t>
  </si>
  <si>
    <t>Laporan Keuangan</t>
  </si>
  <si>
    <t>Profitabilitas</t>
  </si>
  <si>
    <t>Laporan Keberlanjutan</t>
  </si>
  <si>
    <t>30 Jul 1990</t>
  </si>
  <si>
    <t>Jul</t>
  </si>
  <si>
    <t>371.320.705.024</t>
  </si>
  <si>
    <t>Utama</t>
  </si>
  <si>
    <t>Coal Production</t>
  </si>
  <si>
    <t>ITMA</t>
  </si>
  <si>
    <t>Sumber Energi Andalan Tbk.</t>
  </si>
  <si>
    <t>10 Des 1990</t>
  </si>
  <si>
    <t>Des</t>
  </si>
  <si>
    <t>999.053.167</t>
  </si>
  <si>
    <t>Pengembangan</t>
  </si>
  <si>
    <t>Oil, Gas &amp; Coal Equipment &amp; Services</t>
  </si>
  <si>
    <t>MTFN</t>
  </si>
  <si>
    <t>Capitalinc Investment Tbk.</t>
  </si>
  <si>
    <t>16 Apr 1990</t>
  </si>
  <si>
    <t>Apr</t>
  </si>
  <si>
    <t>31.842.082.852</t>
  </si>
  <si>
    <t>Pemantauan Khusus</t>
  </si>
  <si>
    <t>Oil &amp; Gas Storage &amp; Distribution</t>
  </si>
  <si>
    <t>21 Mei 1990</t>
  </si>
  <si>
    <t>Mei</t>
  </si>
  <si>
    <t>1.008.605.000</t>
  </si>
  <si>
    <t>RIGS</t>
  </si>
  <si>
    <t>Rig Tenders Indonesia Tbk.</t>
  </si>
  <si>
    <t>05 Mar 1990</t>
  </si>
  <si>
    <t>Mar</t>
  </si>
  <si>
    <t>609.130.000</t>
  </si>
  <si>
    <t>01 Jul 1991</t>
  </si>
  <si>
    <t>5.000.000.000</t>
  </si>
  <si>
    <t>03 Okt 1994</t>
  </si>
  <si>
    <t>Okt</t>
  </si>
  <si>
    <t>20.073.474.600</t>
  </si>
  <si>
    <t>12 Okt 1994</t>
  </si>
  <si>
    <t>25.136.231.252</t>
  </si>
  <si>
    <t>Oil &amp; Gas Production &amp; Refinery</t>
  </si>
  <si>
    <t>HITS</t>
  </si>
  <si>
    <t>Humpuss Intermoda Transportasi</t>
  </si>
  <si>
    <t>15 Des 1997</t>
  </si>
  <si>
    <t>7.101.084.801</t>
  </si>
  <si>
    <t>Oil &amp; Gas &amp; Distribution</t>
  </si>
  <si>
    <t>01 Des 1997</t>
  </si>
  <si>
    <t>3.150.000.000</t>
  </si>
  <si>
    <t>MYOH</t>
  </si>
  <si>
    <t>Samindo Resources Tbk.</t>
  </si>
  <si>
    <t>27 Jul 2000</t>
  </si>
  <si>
    <t>2.206.312.500</t>
  </si>
  <si>
    <t>AIMS</t>
  </si>
  <si>
    <t>Artha Mahiya Investama Tbk.</t>
  </si>
  <si>
    <t>20 Jul 2001</t>
  </si>
  <si>
    <t>220.000.000</t>
  </si>
  <si>
    <t>CNKO</t>
  </si>
  <si>
    <t>Exploitasi Energi Indonesia Tb</t>
  </si>
  <si>
    <t>20 Nov 2001</t>
  </si>
  <si>
    <t>Nov</t>
  </si>
  <si>
    <t>8.956.361.206</t>
  </si>
  <si>
    <t>15 Jun 2001</t>
  </si>
  <si>
    <t>Jun</t>
  </si>
  <si>
    <t>7.651.007.132</t>
  </si>
  <si>
    <t>23 Des 2002</t>
  </si>
  <si>
    <t>11.520.659.250</t>
  </si>
  <si>
    <t>SUGI</t>
  </si>
  <si>
    <t>Sugih Energy Tbk.</t>
  </si>
  <si>
    <t>19 Jun 2002</t>
  </si>
  <si>
    <t>24.811.541.414</t>
  </si>
  <si>
    <t>ARTI</t>
  </si>
  <si>
    <t>Ratu Prabu Energi Tbk</t>
  </si>
  <si>
    <t>30 Apr 2003</t>
  </si>
  <si>
    <t>7.840.000.000</t>
  </si>
  <si>
    <t>15 Des 2003</t>
  </si>
  <si>
    <t>24.241.508.196</t>
  </si>
  <si>
    <t>ENRG</t>
  </si>
  <si>
    <t>Energi Mega Persada Tbk.</t>
  </si>
  <si>
    <t>07 Jun 2004</t>
  </si>
  <si>
    <t>24.821.230.250</t>
  </si>
  <si>
    <t>IATA</t>
  </si>
  <si>
    <t>MNC Energy Investments Tbk.</t>
  </si>
  <si>
    <t>13 Sep 2006</t>
  </si>
  <si>
    <t>Sep</t>
  </si>
  <si>
    <t>25.238.245.486</t>
  </si>
  <si>
    <t>19 Apr 2006</t>
  </si>
  <si>
    <t>4.227.082.500</t>
  </si>
  <si>
    <t>12 Jul 2006</t>
  </si>
  <si>
    <t>770.000.000</t>
  </si>
  <si>
    <t>DEWA</t>
  </si>
  <si>
    <t>Darma Henwa Tbk</t>
  </si>
  <si>
    <t>26 Sep 2007</t>
  </si>
  <si>
    <t>21.853.733.792</t>
  </si>
  <si>
    <t>18 Des 2007</t>
  </si>
  <si>
    <t>1.129.925.000</t>
  </si>
  <si>
    <t>PKPK</t>
  </si>
  <si>
    <t>Perdana Karya Perkasa Tbk</t>
  </si>
  <si>
    <t>11 Jul 2007</t>
  </si>
  <si>
    <t>1.200.000.000</t>
  </si>
  <si>
    <t>16 Jul 2008</t>
  </si>
  <si>
    <t>30.758.665.900</t>
  </si>
  <si>
    <t>12 Agt 2008</t>
  </si>
  <si>
    <t>Agt</t>
  </si>
  <si>
    <t>33.333.335.000</t>
  </si>
  <si>
    <t>06 Feb 2008</t>
  </si>
  <si>
    <t>Feb</t>
  </si>
  <si>
    <t>7.298.500.000</t>
  </si>
  <si>
    <t>Oil &amp; Gas Drilling Service</t>
  </si>
  <si>
    <t>11 Jun 2008</t>
  </si>
  <si>
    <t>5.210.192.000</t>
  </si>
  <si>
    <t>TRAM</t>
  </si>
  <si>
    <t>Trada Alam Minera Tbk.</t>
  </si>
  <si>
    <t>10 Sep 2008</t>
  </si>
  <si>
    <t>49.643.627.934</t>
  </si>
  <si>
    <t>10 Des 2009</t>
  </si>
  <si>
    <t>7.705.523.200</t>
  </si>
  <si>
    <t>GTBO</t>
  </si>
  <si>
    <t>Garda Tujuh Buana Tbk</t>
  </si>
  <si>
    <t>09 Jul 2009</t>
  </si>
  <si>
    <t>2.500.000.000</t>
  </si>
  <si>
    <t>11 Feb 2010</t>
  </si>
  <si>
    <t>63.710.196.917</t>
  </si>
  <si>
    <t>06 Okt 2010</t>
  </si>
  <si>
    <t>13.518.100.000</t>
  </si>
  <si>
    <t>29 Nov 2010</t>
  </si>
  <si>
    <t>4.364.837.057</t>
  </si>
  <si>
    <t>06 Des 2011</t>
  </si>
  <si>
    <t>2.753.165.000</t>
  </si>
  <si>
    <t>ARII</t>
  </si>
  <si>
    <t>Atlas Resources Tbk.</t>
  </si>
  <si>
    <t>08 Nov 2011</t>
  </si>
  <si>
    <t>3.431.000.000</t>
  </si>
  <si>
    <t>BULL</t>
  </si>
  <si>
    <t>Buana Lintas Lautan Tbk.</t>
  </si>
  <si>
    <t>23 Mei 2011</t>
  </si>
  <si>
    <t>14.117.801.449</t>
  </si>
  <si>
    <t>17 Nov 2011</t>
  </si>
  <si>
    <t>5.882.353.000</t>
  </si>
  <si>
    <t>06 Apr 2011</t>
  </si>
  <si>
    <t>1.750.026.639</t>
  </si>
  <si>
    <t>PTIS</t>
  </si>
  <si>
    <t>Indo Straits Tbk.</t>
  </si>
  <si>
    <t>12 Jul 2011</t>
  </si>
  <si>
    <t>550.165.300</t>
  </si>
  <si>
    <t>SMRU</t>
  </si>
  <si>
    <t>SMR Utama Tbk.</t>
  </si>
  <si>
    <t>10 Okt 2011</t>
  </si>
  <si>
    <t>12.499.385.782</t>
  </si>
  <si>
    <t>08 Nov 2012</t>
  </si>
  <si>
    <t>2.616.500.000</t>
  </si>
  <si>
    <t>06 Jul 2012</t>
  </si>
  <si>
    <t>8.167.826.970</t>
  </si>
  <si>
    <t>APEX</t>
  </si>
  <si>
    <t>Apexindo Pratama Duta Tbk.</t>
  </si>
  <si>
    <t>05 Jun 2013</t>
  </si>
  <si>
    <t>3.546.466.661</t>
  </si>
  <si>
    <t>BBRM</t>
  </si>
  <si>
    <t xml:space="preserve">Pelayaran Nasional Bina Buana </t>
  </si>
  <si>
    <t>09 Jan 2013</t>
  </si>
  <si>
    <t>Jan</t>
  </si>
  <si>
    <t>8.479.490.328</t>
  </si>
  <si>
    <t>LEAD</t>
  </si>
  <si>
    <t>Logindo Samudramakmur Tbk.</t>
  </si>
  <si>
    <t>11 Des 2013</t>
  </si>
  <si>
    <t>4.049.616.328</t>
  </si>
  <si>
    <t>TPMA</t>
  </si>
  <si>
    <t>Trans Power Marine Tbk.</t>
  </si>
  <si>
    <t>20 Feb 2013</t>
  </si>
  <si>
    <t>3.507.420.034</t>
  </si>
  <si>
    <t>CANI</t>
  </si>
  <si>
    <t>Capitol Nusantara Indonesia Tb</t>
  </si>
  <si>
    <t>16 Jan 2014</t>
  </si>
  <si>
    <t>833.440.000</t>
  </si>
  <si>
    <t>10 Jul 2014</t>
  </si>
  <si>
    <t>1.227.271.952</t>
  </si>
  <si>
    <t>SOCI</t>
  </si>
  <si>
    <t>Soechi Lines Tbk.</t>
  </si>
  <si>
    <t>03 Des 2014</t>
  </si>
  <si>
    <t>7.059.000.000</t>
  </si>
  <si>
    <t>KOPI</t>
  </si>
  <si>
    <t>Mitra Energi Persada Tbk.</t>
  </si>
  <si>
    <t>04 Mei 2015</t>
  </si>
  <si>
    <t>697.266.668</t>
  </si>
  <si>
    <t>16 Jun 2016</t>
  </si>
  <si>
    <t>2.719.790.000</t>
  </si>
  <si>
    <t>TAMU</t>
  </si>
  <si>
    <t>Pelayaran Tamarin Samudra Tbk.</t>
  </si>
  <si>
    <t>10 Mei 2017</t>
  </si>
  <si>
    <t>37.500.000.000</t>
  </si>
  <si>
    <t>FIRE</t>
  </si>
  <si>
    <t>Alfa Energi Investama Tbk.</t>
  </si>
  <si>
    <t>09 Jun 2017</t>
  </si>
  <si>
    <t>1.475.363.179</t>
  </si>
  <si>
    <t>05 Des 2017</t>
  </si>
  <si>
    <t>5.417.063.153</t>
  </si>
  <si>
    <t>DWGL</t>
  </si>
  <si>
    <t>Dwi Guna Laksana Tbk.</t>
  </si>
  <si>
    <t>13 Des 2017</t>
  </si>
  <si>
    <t>9.252.820.991</t>
  </si>
  <si>
    <t>BOSS</t>
  </si>
  <si>
    <t>Borneo Olah Sarana Sukses Tbk.</t>
  </si>
  <si>
    <t>15 Feb 2018</t>
  </si>
  <si>
    <t>1.400.000.000</t>
  </si>
  <si>
    <t>JSKY</t>
  </si>
  <si>
    <t>Sky Energy Indonesia Tbk.</t>
  </si>
  <si>
    <t>28 Mar 2018</t>
  </si>
  <si>
    <t>2.032.540.000</t>
  </si>
  <si>
    <t>Alternative Energy Equipment</t>
  </si>
  <si>
    <t>INPS</t>
  </si>
  <si>
    <t>Indah Prakasa Sentosa Tbk.</t>
  </si>
  <si>
    <t>06 Apr 2018</t>
  </si>
  <si>
    <t>650.000.000</t>
  </si>
  <si>
    <t>06 Jul 2018</t>
  </si>
  <si>
    <t>SURE</t>
  </si>
  <si>
    <t>Super Energy Tbk.</t>
  </si>
  <si>
    <t>05 Okt 2018</t>
  </si>
  <si>
    <t>1.497.576.771</t>
  </si>
  <si>
    <t>WOWS</t>
  </si>
  <si>
    <t>Ginting Jaya Energi Tbk.</t>
  </si>
  <si>
    <t>08 Nov 2019</t>
  </si>
  <si>
    <t>2.475.720.000</t>
  </si>
  <si>
    <t>18 Nov 2019</t>
  </si>
  <si>
    <t>1.285.000.000</t>
  </si>
  <si>
    <t>09 Mar 2020</t>
  </si>
  <si>
    <t>3.440.455.528</t>
  </si>
  <si>
    <t>SGER</t>
  </si>
  <si>
    <t>Sumber Global Energy Tbk.</t>
  </si>
  <si>
    <t>10 Agt 2020</t>
  </si>
  <si>
    <t>15.586.909.438</t>
  </si>
  <si>
    <t>UNIQ</t>
  </si>
  <si>
    <t>Ulima Nitra Tbk.</t>
  </si>
  <si>
    <t>08 Mar 2021</t>
  </si>
  <si>
    <t>3.138.983.000</t>
  </si>
  <si>
    <t>07 Sep 2021</t>
  </si>
  <si>
    <t>3.555.560.000</t>
  </si>
  <si>
    <t>GTSI</t>
  </si>
  <si>
    <t>GTS Internasional Tbk.</t>
  </si>
  <si>
    <t>08 Sep 2021</t>
  </si>
  <si>
    <t>15.819.142.767</t>
  </si>
  <si>
    <t>07 Des 2021</t>
  </si>
  <si>
    <t>4.375.000.000</t>
  </si>
  <si>
    <t>16 Des 2021</t>
  </si>
  <si>
    <t>1.850.225.000</t>
  </si>
  <si>
    <t>ADMR</t>
  </si>
  <si>
    <t>Adaro Minerals Indonesia Tbk.</t>
  </si>
  <si>
    <t>03 Jan 2022</t>
  </si>
  <si>
    <t>40.882.331.500</t>
  </si>
  <si>
    <t>SEMA</t>
  </si>
  <si>
    <t>Semacom Integrated Tbk.</t>
  </si>
  <si>
    <t>10 Jan 2022</t>
  </si>
  <si>
    <t>1.347.258.842</t>
  </si>
  <si>
    <t>SICO</t>
  </si>
  <si>
    <t>Sigma Energy Compressindo Tbk.</t>
  </si>
  <si>
    <t>08 Apr 2022</t>
  </si>
  <si>
    <t>910.052.532</t>
  </si>
  <si>
    <t>COAL</t>
  </si>
  <si>
    <t>Black Diamond Resources Tbk.</t>
  </si>
  <si>
    <t>07 Sep 2022</t>
  </si>
  <si>
    <t>6.250.000.000</t>
  </si>
  <si>
    <t>SUNI</t>
  </si>
  <si>
    <t>Sunindo Pratama Tbk.</t>
  </si>
  <si>
    <t>09 Jan 2023</t>
  </si>
  <si>
    <t>CBRE</t>
  </si>
  <si>
    <t>Cakra Buana Resources Energi T</t>
  </si>
  <si>
    <t>4.538.056.280</t>
  </si>
  <si>
    <t>HILL</t>
  </si>
  <si>
    <t>Hillcon Tbk.</t>
  </si>
  <si>
    <t>01 Mar 2023</t>
  </si>
  <si>
    <t>2.948.300.000</t>
  </si>
  <si>
    <t>CUAN</t>
  </si>
  <si>
    <t>Petrindo Jaya Kreasi Tbk.</t>
  </si>
  <si>
    <t>08 Mar 2023</t>
  </si>
  <si>
    <t>11.241.890.000</t>
  </si>
  <si>
    <t>MAHA</t>
  </si>
  <si>
    <t>Mandiri Herindo Adiperkasa Tbk</t>
  </si>
  <si>
    <t>25 Jul 2023</t>
  </si>
  <si>
    <t>16.666.000.000</t>
  </si>
  <si>
    <t>RMKO</t>
  </si>
  <si>
    <t>Royaltama Mulia Kontraktorindo</t>
  </si>
  <si>
    <t>31 Jul 2023</t>
  </si>
  <si>
    <t>1.250.000.000</t>
  </si>
  <si>
    <t>HUMI</t>
  </si>
  <si>
    <t xml:space="preserve">Humpuss Maritim Internasional </t>
  </si>
  <si>
    <t>09 Agt 2023</t>
  </si>
  <si>
    <t>18.046.495.727</t>
  </si>
  <si>
    <t>RGAS</t>
  </si>
  <si>
    <t>Kian Santang Muliatama Tbk.</t>
  </si>
  <si>
    <t>08 Nov 2023</t>
  </si>
  <si>
    <t>1.459.223.723</t>
  </si>
  <si>
    <t>CGAS</t>
  </si>
  <si>
    <t>Citra Nusantara Gemilang Tbk.</t>
  </si>
  <si>
    <t>08 Jan 2024</t>
  </si>
  <si>
    <t>1.771.467.478</t>
  </si>
  <si>
    <t>ALII</t>
  </si>
  <si>
    <t>Ancara Logistics Indonesia Tbk</t>
  </si>
  <si>
    <t>07 Feb 2024</t>
  </si>
  <si>
    <t>15.825.800.000</t>
  </si>
  <si>
    <t>MKAP</t>
  </si>
  <si>
    <t>Multikarya Asia Pasifik Raya T</t>
  </si>
  <si>
    <t>12 Feb 2024</t>
  </si>
  <si>
    <t>3.250.000.000</t>
  </si>
  <si>
    <t>ATLA</t>
  </si>
  <si>
    <t>Atlantis Subsea Indonesia Tbk.</t>
  </si>
  <si>
    <t>16 Apr 2024</t>
  </si>
  <si>
    <t>6.199.500.100</t>
  </si>
  <si>
    <t>KRITERIA:</t>
  </si>
  <si>
    <t>TOTAL</t>
  </si>
  <si>
    <t>PERUSAHAAN SEKTOR ENERGI  YANG TERDAFTAR DI BURSA EFEK INDONESIA</t>
  </si>
  <si>
    <t>PERUSAHAAN SEKTOR ENERGI YANG SUDAH LISTING DI BEI PALING LAMBAT TAHUN 2021</t>
  </si>
  <si>
    <t>PERUSAHAAN SEKTOR ENERGI YANG MENERBITKAN LAPORAN KEUANGAN TAHUN 2021-2023</t>
  </si>
  <si>
    <t>PERUSAHAAN SEKTOR ENERGI YANG TIDAK MEMILIKI LABA NEGATIF SELAMA TAHUN 2021-2023</t>
  </si>
  <si>
    <t>PERUSAHAAN SEKTOR ENERGI YANG MENERBITKAN LAPORAN KEBERLANJUTAN TAHUN 2021-2023</t>
  </si>
  <si>
    <t>TOTAL PERUSAHAAN YANG MEMENUHI KRITERIA</t>
  </si>
  <si>
    <t>JUMLAH SAMPEL PERIODE PENELITIAN 2021-2023 (TIGA TAHUN)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</si>
</sst>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Rp-421]* #,##0_-;\-[$Rp-421]* #,##0_-;_-[$Rp-421]* &quot;-&quot;??_-;_-@_-"/>
    <numFmt numFmtId="165" formatCode="_-[$Rp-421]* #,##0_-;\-[$Rp-421]* #,##0_-;_-[$Rp-421]* &quot;-&quot;_-;_-@_-"/>
    <numFmt numFmtId="166" formatCode="0.000000000"/>
    <numFmt numFmtId="167" formatCode="_(* #,##0_);_(* \(#,##0\);_(* &quot;-&quot;??_);_(@_)"/>
    <numFmt numFmtId="168" formatCode="0.000"/>
  </numFmts>
  <fonts count="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6"/>
      <name val="Arial"/>
      <family val="2"/>
    </font>
    <font>
      <b/>
      <sz val="16"/>
      <color rgb="FFFFFFFF"/>
      <name val="Arial"/>
      <family val="2"/>
    </font>
    <font>
      <b/>
      <sz val="14"/>
      <color rgb="FF000000"/>
      <name val="Calibri"/>
      <family val="2"/>
    </font>
    <font>
      <b/>
      <sz val="11"/>
      <name val="Calibri"/>
      <family val="2"/>
    </font>
    <font>
      <b/>
      <sz val="11"/>
      <name val="Calibri"/>
      <family val="1"/>
    </font>
    <font>
      <sz val="11"/>
      <color rgb="FF000000"/>
      <name val="Arial MT"/>
      <family val="2"/>
    </font>
    <font>
      <b/>
      <sz val="12"/>
      <name val="Arial"/>
      <family val="2"/>
    </font>
    <font>
      <sz val="11"/>
      <name val="Arial MT"/>
    </font>
    <font>
      <sz val="11"/>
      <name val="Arial MT"/>
      <family val="2"/>
    </font>
    <font>
      <sz val="11"/>
      <color rgb="FF000000"/>
      <name val="Calibri"/>
      <family val="2"/>
    </font>
    <font>
      <b/>
      <sz val="11"/>
      <name val="Arial"/>
      <family val="2"/>
    </font>
    <font>
      <b/>
      <sz val="16"/>
      <name val="Calibri"/>
      <family val="2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Calibri"/>
      <family val="1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2549F"/>
      </patternFill>
    </fill>
    <fill>
      <patternFill patternType="solid">
        <fgColor rgb="FF4F74AD"/>
      </patternFill>
    </fill>
    <fill>
      <patternFill patternType="solid">
        <fgColor rgb="FFFFFF00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B8CCE3"/>
      </patternFill>
    </fill>
    <fill>
      <patternFill patternType="solid">
        <fgColor rgb="FFD9E1ED"/>
      </patternFill>
    </fill>
    <fill>
      <patternFill patternType="solid">
        <fgColor rgb="FF808080"/>
      </patternFill>
    </fill>
    <fill>
      <patternFill patternType="solid">
        <fgColor rgb="FF8DB4E1"/>
      </patternFill>
    </fill>
    <fill>
      <patternFill patternType="solid">
        <fgColor rgb="FF92D050"/>
      </patternFill>
    </fill>
    <fill>
      <patternFill patternType="solid">
        <fgColor rgb="FFF9BE8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0" fontId="4" fillId="0" borderId="0"/>
  </cellStyleXfs>
  <cellXfs count="329">
    <xf numFmtId="0" fontId="0" fillId="0" borderId="0" xfId="0"/>
    <xf numFmtId="0" fontId="0" fillId="0" borderId="1" xfId="0" applyBorder="1"/>
    <xf numFmtId="164" fontId="0" fillId="0" borderId="0" xfId="0" applyNumberFormat="1"/>
    <xf numFmtId="0" fontId="0" fillId="0" borderId="0" xfId="0" applyNumberFormat="1"/>
    <xf numFmtId="0" fontId="0" fillId="0" borderId="1" xfId="0" applyNumberFormat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Font="1"/>
    <xf numFmtId="0" fontId="1" fillId="5" borderId="1" xfId="0" applyFont="1" applyFill="1" applyBorder="1" applyAlignment="1">
      <alignment horizontal="center" vertical="center" wrapText="1"/>
    </xf>
    <xf numFmtId="41" fontId="0" fillId="0" borderId="0" xfId="0" applyNumberFormat="1"/>
    <xf numFmtId="41" fontId="1" fillId="2" borderId="1" xfId="0" applyNumberFormat="1" applyFont="1" applyFill="1" applyBorder="1" applyAlignment="1">
      <alignment horizontal="center" vertical="center" wrapText="1"/>
    </xf>
    <xf numFmtId="41" fontId="0" fillId="0" borderId="1" xfId="2" applyNumberFormat="1" applyFont="1" applyBorder="1"/>
    <xf numFmtId="164" fontId="1" fillId="0" borderId="0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1" xfId="2" applyNumberFormat="1" applyFont="1" applyBorder="1"/>
    <xf numFmtId="0" fontId="0" fillId="0" borderId="0" xfId="0" applyNumberFormat="1" applyAlignment="1"/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165" fontId="1" fillId="0" borderId="1" xfId="2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12" borderId="29" xfId="3" applyFont="1" applyFill="1" applyBorder="1" applyAlignment="1">
      <alignment vertical="center" wrapText="1"/>
    </xf>
    <xf numFmtId="1" fontId="10" fillId="13" borderId="25" xfId="3" applyNumberFormat="1" applyFont="1" applyFill="1" applyBorder="1" applyAlignment="1">
      <alignment horizontal="center" vertical="center" shrinkToFit="1"/>
    </xf>
    <xf numFmtId="0" fontId="4" fillId="0" borderId="0" xfId="3" applyAlignment="1">
      <alignment horizontal="left" vertical="top"/>
    </xf>
    <xf numFmtId="41" fontId="1" fillId="0" borderId="0" xfId="0" applyNumberFormat="1" applyFont="1" applyBorder="1" applyAlignment="1">
      <alignment horizontal="center"/>
    </xf>
    <xf numFmtId="41" fontId="1" fillId="0" borderId="0" xfId="0" applyNumberFormat="1" applyFont="1" applyAlignment="1">
      <alignment horizontal="center"/>
    </xf>
    <xf numFmtId="41" fontId="1" fillId="4" borderId="1" xfId="0" applyNumberFormat="1" applyFont="1" applyFill="1" applyBorder="1" applyAlignment="1">
      <alignment horizontal="center" vertical="center"/>
    </xf>
    <xf numFmtId="41" fontId="1" fillId="4" borderId="1" xfId="0" applyNumberFormat="1" applyFont="1" applyFill="1" applyBorder="1" applyAlignment="1">
      <alignment horizontal="center" vertical="center" wrapText="1"/>
    </xf>
    <xf numFmtId="41" fontId="0" fillId="0" borderId="1" xfId="0" applyNumberFormat="1" applyBorder="1"/>
    <xf numFmtId="41" fontId="0" fillId="0" borderId="0" xfId="2" applyNumberFormat="1" applyFont="1"/>
    <xf numFmtId="41" fontId="1" fillId="0" borderId="0" xfId="2" applyNumberFormat="1" applyFont="1" applyBorder="1" applyAlignment="1"/>
    <xf numFmtId="41" fontId="1" fillId="0" borderId="1" xfId="2" applyNumberFormat="1" applyFont="1" applyBorder="1" applyAlignment="1">
      <alignment horizontal="center" vertical="center"/>
    </xf>
    <xf numFmtId="41" fontId="1" fillId="4" borderId="1" xfId="2" applyNumberFormat="1" applyFont="1" applyFill="1" applyBorder="1" applyAlignment="1">
      <alignment horizontal="center" vertical="center"/>
    </xf>
    <xf numFmtId="41" fontId="1" fillId="4" borderId="1" xfId="2" applyNumberFormat="1" applyFont="1" applyFill="1" applyBorder="1" applyAlignment="1">
      <alignment horizontal="center" vertical="center" wrapText="1"/>
    </xf>
    <xf numFmtId="41" fontId="1" fillId="2" borderId="1" xfId="2" applyNumberFormat="1" applyFont="1" applyFill="1" applyBorder="1" applyAlignment="1">
      <alignment horizontal="center" vertical="center"/>
    </xf>
    <xf numFmtId="41" fontId="1" fillId="7" borderId="1" xfId="2" applyNumberFormat="1" applyFont="1" applyFill="1" applyBorder="1" applyAlignment="1">
      <alignment horizontal="center" vertical="center"/>
    </xf>
    <xf numFmtId="41" fontId="1" fillId="6" borderId="1" xfId="2" applyNumberFormat="1" applyFont="1" applyFill="1" applyBorder="1" applyAlignment="1">
      <alignment horizontal="center" vertical="center"/>
    </xf>
    <xf numFmtId="41" fontId="1" fillId="6" borderId="1" xfId="2" applyNumberFormat="1" applyFont="1" applyFill="1" applyBorder="1" applyAlignment="1">
      <alignment horizontal="center" vertical="center" wrapText="1"/>
    </xf>
    <xf numFmtId="41" fontId="2" fillId="0" borderId="0" xfId="0" applyNumberFormat="1" applyFont="1" applyBorder="1" applyAlignment="1">
      <alignment horizontal="center"/>
    </xf>
    <xf numFmtId="41" fontId="0" fillId="0" borderId="0" xfId="0" applyNumberFormat="1" applyBorder="1"/>
    <xf numFmtId="41" fontId="2" fillId="0" borderId="0" xfId="0" applyNumberFormat="1" applyFont="1" applyBorder="1" applyAlignment="1"/>
    <xf numFmtId="41" fontId="1" fillId="0" borderId="0" xfId="0" applyNumberFormat="1" applyFont="1" applyBorder="1" applyAlignmen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1" borderId="1" xfId="0" applyFill="1" applyBorder="1" applyAlignment="1">
      <alignment horizontal="center" vertical="center"/>
    </xf>
    <xf numFmtId="0" fontId="0" fillId="19" borderId="1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0" fillId="20" borderId="1" xfId="0" applyFont="1" applyFill="1" applyBorder="1" applyAlignment="1">
      <alignment horizontal="center" vertical="center"/>
    </xf>
    <xf numFmtId="1" fontId="0" fillId="0" borderId="0" xfId="0" applyNumberFormat="1"/>
    <xf numFmtId="1" fontId="1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3" fontId="0" fillId="0" borderId="0" xfId="0" applyNumberFormat="1"/>
    <xf numFmtId="43" fontId="1" fillId="0" borderId="0" xfId="0" applyNumberFormat="1" applyFont="1" applyBorder="1" applyAlignment="1">
      <alignment horizontal="center"/>
    </xf>
    <xf numFmtId="0" fontId="5" fillId="9" borderId="25" xfId="3" applyFont="1" applyFill="1" applyBorder="1" applyAlignment="1">
      <alignment horizontal="center" vertical="center" wrapText="1"/>
    </xf>
    <xf numFmtId="1" fontId="14" fillId="0" borderId="25" xfId="3" applyNumberFormat="1" applyFont="1" applyBorder="1" applyAlignment="1">
      <alignment horizontal="center" vertical="center" shrinkToFit="1"/>
    </xf>
    <xf numFmtId="1" fontId="14" fillId="0" borderId="25" xfId="3" applyNumberFormat="1" applyFont="1" applyFill="1" applyBorder="1" applyAlignment="1">
      <alignment horizontal="center" vertical="center" shrinkToFit="1"/>
    </xf>
    <xf numFmtId="0" fontId="4" fillId="15" borderId="37" xfId="3" applyFill="1" applyBorder="1" applyAlignment="1">
      <alignment vertical="center" wrapText="1"/>
    </xf>
    <xf numFmtId="1" fontId="14" fillId="18" borderId="25" xfId="3" applyNumberFormat="1" applyFont="1" applyFill="1" applyBorder="1" applyAlignment="1">
      <alignment horizontal="center" vertical="center" shrinkToFit="1"/>
    </xf>
    <xf numFmtId="0" fontId="16" fillId="0" borderId="0" xfId="3" applyFont="1" applyAlignment="1">
      <alignment horizontal="right" vertical="center" wrapText="1"/>
    </xf>
    <xf numFmtId="0" fontId="4" fillId="0" borderId="0" xfId="3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21" borderId="1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165" fontId="0" fillId="0" borderId="0" xfId="0" applyNumberFormat="1"/>
    <xf numFmtId="165" fontId="0" fillId="0" borderId="1" xfId="0" applyNumberFormat="1" applyBorder="1"/>
    <xf numFmtId="165" fontId="1" fillId="5" borderId="1" xfId="0" applyNumberFormat="1" applyFont="1" applyFill="1" applyBorder="1" applyAlignment="1">
      <alignment horizontal="center" vertical="center"/>
    </xf>
    <xf numFmtId="165" fontId="0" fillId="0" borderId="0" xfId="0" applyNumberFormat="1" applyAlignment="1"/>
    <xf numFmtId="165" fontId="1" fillId="2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165" fontId="1" fillId="0" borderId="0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/>
    <xf numFmtId="2" fontId="1" fillId="5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165" fontId="1" fillId="7" borderId="1" xfId="0" applyNumberFormat="1" applyFont="1" applyFill="1" applyBorder="1" applyAlignment="1">
      <alignment horizontal="center" vertical="center"/>
    </xf>
    <xf numFmtId="0" fontId="4" fillId="0" borderId="0" xfId="3" applyAlignment="1">
      <alignment horizontal="left" vertical="center" wrapText="1"/>
    </xf>
    <xf numFmtId="0" fontId="4" fillId="0" borderId="0" xfId="3" applyAlignment="1">
      <alignment horizontal="left" vertical="top" wrapText="1"/>
    </xf>
    <xf numFmtId="0" fontId="0" fillId="0" borderId="1" xfId="0" applyFill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168" fontId="0" fillId="0" borderId="0" xfId="0" applyNumberFormat="1"/>
    <xf numFmtId="41" fontId="0" fillId="0" borderId="1" xfId="2" applyNumberFormat="1" applyFont="1" applyFill="1" applyBorder="1"/>
    <xf numFmtId="165" fontId="0" fillId="0" borderId="1" xfId="0" applyNumberFormat="1" applyFill="1" applyBorder="1"/>
    <xf numFmtId="164" fontId="0" fillId="0" borderId="1" xfId="2" applyNumberFormat="1" applyFont="1" applyFill="1" applyBorder="1"/>
    <xf numFmtId="165" fontId="0" fillId="0" borderId="1" xfId="2" applyNumberFormat="1" applyFont="1" applyFill="1" applyBorder="1"/>
    <xf numFmtId="41" fontId="0" fillId="0" borderId="1" xfId="0" applyNumberFormat="1" applyFill="1" applyBorder="1"/>
    <xf numFmtId="2" fontId="0" fillId="0" borderId="1" xfId="0" applyNumberFormat="1" applyFill="1" applyBorder="1"/>
    <xf numFmtId="167" fontId="0" fillId="0" borderId="1" xfId="2" applyNumberFormat="1" applyFont="1" applyFill="1" applyBorder="1"/>
    <xf numFmtId="0" fontId="19" fillId="19" borderId="1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 wrapText="1"/>
    </xf>
    <xf numFmtId="0" fontId="0" fillId="21" borderId="1" xfId="0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>
      <alignment horizontal="center" vertical="center"/>
    </xf>
    <xf numFmtId="0" fontId="0" fillId="19" borderId="1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1" xfId="2" applyNumberFormat="1" applyFont="1" applyFill="1" applyBorder="1" applyAlignment="1">
      <alignment horizontal="center" vertical="center"/>
    </xf>
    <xf numFmtId="1" fontId="0" fillId="19" borderId="1" xfId="0" applyNumberFormat="1" applyFont="1" applyFill="1" applyBorder="1" applyAlignment="1">
      <alignment horizontal="center" vertical="center" wrapText="1"/>
    </xf>
    <xf numFmtId="1" fontId="0" fillId="19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righ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165" fontId="1" fillId="4" borderId="1" xfId="2" applyNumberFormat="1" applyFont="1" applyFill="1" applyBorder="1" applyAlignment="1">
      <alignment horizontal="center" vertical="center"/>
    </xf>
    <xf numFmtId="165" fontId="1" fillId="4" borderId="1" xfId="2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/>
    </xf>
    <xf numFmtId="165" fontId="1" fillId="7" borderId="1" xfId="2" applyNumberFormat="1" applyFont="1" applyFill="1" applyBorder="1" applyAlignment="1">
      <alignment horizontal="center" vertical="center"/>
    </xf>
    <xf numFmtId="165" fontId="1" fillId="6" borderId="1" xfId="2" applyNumberFormat="1" applyFont="1" applyFill="1" applyBorder="1" applyAlignment="1">
      <alignment horizontal="center" vertical="center"/>
    </xf>
    <xf numFmtId="165" fontId="1" fillId="6" borderId="1" xfId="2" applyNumberFormat="1" applyFont="1" applyFill="1" applyBorder="1" applyAlignment="1">
      <alignment horizontal="center" vertical="center" wrapText="1"/>
    </xf>
    <xf numFmtId="0" fontId="0" fillId="19" borderId="1" xfId="0" applyFill="1" applyBorder="1" applyAlignment="1">
      <alignment horizontal="center" vertical="center"/>
    </xf>
    <xf numFmtId="165" fontId="1" fillId="19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2" applyNumberFormat="1" applyFont="1" applyBorder="1"/>
    <xf numFmtId="2" fontId="0" fillId="0" borderId="1" xfId="2" applyNumberFormat="1" applyFont="1" applyFill="1" applyBorder="1"/>
    <xf numFmtId="2" fontId="1" fillId="5" borderId="1" xfId="0" applyNumberFormat="1" applyFont="1" applyFill="1" applyBorder="1" applyAlignment="1">
      <alignment horizontal="center" vertical="center"/>
    </xf>
    <xf numFmtId="2" fontId="1" fillId="0" borderId="1" xfId="2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2" fontId="0" fillId="0" borderId="1" xfId="0" applyNumberFormat="1" applyFill="1" applyBorder="1" applyAlignment="1">
      <alignment horizontal="right" vertical="center"/>
    </xf>
    <xf numFmtId="2" fontId="18" fillId="11" borderId="35" xfId="3" applyNumberFormat="1" applyFont="1" applyFill="1" applyBorder="1" applyAlignment="1">
      <alignment horizontal="center" vertical="center" shrinkToFit="1"/>
    </xf>
    <xf numFmtId="2" fontId="14" fillId="11" borderId="35" xfId="3" applyNumberFormat="1" applyFont="1" applyFill="1" applyBorder="1" applyAlignment="1">
      <alignment horizontal="center" vertical="center" shrinkToFit="1"/>
    </xf>
    <xf numFmtId="2" fontId="1" fillId="19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/>
    <xf numFmtId="0" fontId="1" fillId="0" borderId="0" xfId="0" applyFont="1" applyBorder="1" applyAlignment="1"/>
    <xf numFmtId="0" fontId="5" fillId="9" borderId="34" xfId="3" applyFont="1" applyFill="1" applyBorder="1" applyAlignment="1">
      <alignment horizontal="left" vertical="center" wrapText="1"/>
    </xf>
    <xf numFmtId="0" fontId="4" fillId="14" borderId="26" xfId="3" applyFill="1" applyBorder="1" applyAlignment="1">
      <alignment horizontal="left" vertical="center" wrapText="1"/>
    </xf>
    <xf numFmtId="0" fontId="15" fillId="14" borderId="34" xfId="3" applyFont="1" applyFill="1" applyBorder="1" applyAlignment="1">
      <alignment horizontal="left" vertical="center" wrapText="1"/>
    </xf>
    <xf numFmtId="0" fontId="5" fillId="12" borderId="0" xfId="3" applyFont="1" applyFill="1" applyBorder="1" applyAlignment="1">
      <alignment vertical="center" wrapText="1"/>
    </xf>
    <xf numFmtId="0" fontId="4" fillId="15" borderId="0" xfId="3" applyFill="1" applyBorder="1" applyAlignment="1">
      <alignment vertical="center" wrapText="1"/>
    </xf>
    <xf numFmtId="0" fontId="4" fillId="8" borderId="0" xfId="3" applyFill="1" applyBorder="1" applyAlignment="1">
      <alignment horizontal="left" vertical="center" wrapText="1"/>
    </xf>
    <xf numFmtId="1" fontId="7" fillId="8" borderId="0" xfId="3" applyNumberFormat="1" applyFont="1" applyFill="1" applyBorder="1" applyAlignment="1">
      <alignment horizontal="center" vertical="top" shrinkToFit="1"/>
    </xf>
    <xf numFmtId="0" fontId="4" fillId="8" borderId="0" xfId="3" applyFill="1" applyBorder="1" applyAlignment="1">
      <alignment horizontal="left" wrapText="1"/>
    </xf>
    <xf numFmtId="1" fontId="14" fillId="8" borderId="0" xfId="3" applyNumberFormat="1" applyFont="1" applyFill="1" applyBorder="1" applyAlignment="1">
      <alignment horizontal="center" vertical="top" shrinkToFit="1"/>
    </xf>
    <xf numFmtId="166" fontId="14" fillId="8" borderId="0" xfId="3" applyNumberFormat="1" applyFont="1" applyFill="1" applyBorder="1" applyAlignment="1">
      <alignment horizontal="center" vertical="top" shrinkToFit="1"/>
    </xf>
    <xf numFmtId="0" fontId="4" fillId="8" borderId="0" xfId="3" applyFill="1" applyBorder="1" applyAlignment="1">
      <alignment horizontal="left" vertical="top"/>
    </xf>
    <xf numFmtId="0" fontId="4" fillId="0" borderId="0" xfId="3" applyBorder="1" applyAlignment="1">
      <alignment horizontal="left" vertical="top"/>
    </xf>
    <xf numFmtId="0" fontId="9" fillId="16" borderId="36" xfId="3" applyFont="1" applyFill="1" applyBorder="1" applyAlignment="1">
      <alignment horizontal="center" vertical="center" wrapText="1"/>
    </xf>
    <xf numFmtId="1" fontId="8" fillId="16" borderId="28" xfId="3" applyNumberFormat="1" applyFont="1" applyFill="1" applyBorder="1" applyAlignment="1">
      <alignment horizontal="center" vertical="center" wrapText="1"/>
    </xf>
    <xf numFmtId="0" fontId="0" fillId="19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0" fontId="0" fillId="19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165" fontId="1" fillId="0" borderId="0" xfId="0" applyNumberFormat="1" applyFont="1" applyAlignment="1">
      <alignment vertical="center"/>
    </xf>
    <xf numFmtId="0" fontId="1" fillId="0" borderId="47" xfId="0" applyFont="1" applyBorder="1" applyAlignment="1">
      <alignment horizontal="center"/>
    </xf>
    <xf numFmtId="0" fontId="0" fillId="0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8" borderId="0" xfId="0" applyFill="1"/>
    <xf numFmtId="0" fontId="24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0" fillId="20" borderId="1" xfId="0" applyNumberFormat="1" applyFill="1" applyBorder="1" applyAlignment="1">
      <alignment horizontal="center" vertical="center"/>
    </xf>
    <xf numFmtId="0" fontId="0" fillId="20" borderId="1" xfId="0" applyNumberFormat="1" applyFill="1" applyBorder="1" applyAlignment="1">
      <alignment horizontal="left" vertical="center"/>
    </xf>
    <xf numFmtId="0" fontId="0" fillId="20" borderId="1" xfId="0" applyNumberFormat="1" applyFill="1" applyBorder="1" applyAlignment="1">
      <alignment horizontal="right" vertical="center"/>
    </xf>
    <xf numFmtId="0" fontId="0" fillId="20" borderId="1" xfId="0" applyFill="1" applyBorder="1" applyAlignment="1">
      <alignment horizontal="center"/>
    </xf>
    <xf numFmtId="41" fontId="0" fillId="20" borderId="1" xfId="0" applyNumberFormat="1" applyFill="1" applyBorder="1"/>
    <xf numFmtId="0" fontId="23" fillId="8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26" borderId="1" xfId="0" applyNumberFormat="1" applyFill="1" applyBorder="1" applyAlignment="1">
      <alignment horizontal="center" vertical="center"/>
    </xf>
    <xf numFmtId="0" fontId="0" fillId="26" borderId="1" xfId="0" applyNumberFormat="1" applyFill="1" applyBorder="1" applyAlignment="1">
      <alignment horizontal="left" vertical="center"/>
    </xf>
    <xf numFmtId="0" fontId="0" fillId="26" borderId="1" xfId="0" applyNumberFormat="1" applyFill="1" applyBorder="1" applyAlignment="1">
      <alignment horizontal="right" vertical="center"/>
    </xf>
    <xf numFmtId="0" fontId="0" fillId="26" borderId="1" xfId="0" applyFill="1" applyBorder="1" applyAlignment="1">
      <alignment horizontal="center"/>
    </xf>
    <xf numFmtId="0" fontId="0" fillId="26" borderId="1" xfId="0" applyFill="1" applyBorder="1"/>
    <xf numFmtId="0" fontId="0" fillId="26" borderId="0" xfId="0" applyFill="1"/>
    <xf numFmtId="41" fontId="0" fillId="26" borderId="1" xfId="0" applyNumberFormat="1" applyFill="1" applyBorder="1"/>
    <xf numFmtId="0" fontId="0" fillId="0" borderId="0" xfId="0" applyFill="1"/>
    <xf numFmtId="0" fontId="23" fillId="0" borderId="1" xfId="0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right" vertic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23" fillId="0" borderId="0" xfId="0" applyFont="1" applyBorder="1" applyAlignment="1">
      <alignment horizontal="center" vertical="center"/>
    </xf>
    <xf numFmtId="0" fontId="0" fillId="8" borderId="0" xfId="0" applyFill="1" applyBorder="1"/>
    <xf numFmtId="0" fontId="1" fillId="27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9" fillId="19" borderId="7" xfId="0" applyFont="1" applyFill="1" applyBorder="1" applyAlignment="1">
      <alignment horizontal="center" vertical="center"/>
    </xf>
    <xf numFmtId="0" fontId="19" fillId="19" borderId="8" xfId="0" applyFont="1" applyFill="1" applyBorder="1" applyAlignment="1">
      <alignment horizontal="center" vertical="center"/>
    </xf>
    <xf numFmtId="0" fontId="19" fillId="19" borderId="9" xfId="0" applyFont="1" applyFill="1" applyBorder="1" applyAlignment="1">
      <alignment horizontal="center" vertical="center"/>
    </xf>
    <xf numFmtId="0" fontId="19" fillId="23" borderId="42" xfId="0" applyFont="1" applyFill="1" applyBorder="1" applyAlignment="1">
      <alignment horizontal="center" vertical="center" wrapText="1"/>
    </xf>
    <xf numFmtId="0" fontId="19" fillId="23" borderId="43" xfId="0" applyFont="1" applyFill="1" applyBorder="1" applyAlignment="1">
      <alignment horizontal="center" vertical="center" wrapText="1"/>
    </xf>
    <xf numFmtId="0" fontId="19" fillId="23" borderId="44" xfId="0" applyFont="1" applyFill="1" applyBorder="1" applyAlignment="1">
      <alignment horizontal="center" vertical="center" wrapText="1"/>
    </xf>
    <xf numFmtId="0" fontId="19" fillId="19" borderId="15" xfId="0" applyFont="1" applyFill="1" applyBorder="1" applyAlignment="1">
      <alignment horizontal="center" vertical="center"/>
    </xf>
    <xf numFmtId="0" fontId="19" fillId="19" borderId="16" xfId="0" applyFont="1" applyFill="1" applyBorder="1" applyAlignment="1">
      <alignment horizontal="center" vertical="center"/>
    </xf>
    <xf numFmtId="0" fontId="19" fillId="19" borderId="11" xfId="0" applyFont="1" applyFill="1" applyBorder="1" applyAlignment="1">
      <alignment horizontal="center" vertical="center"/>
    </xf>
    <xf numFmtId="1" fontId="19" fillId="19" borderId="7" xfId="0" applyNumberFormat="1" applyFont="1" applyFill="1" applyBorder="1" applyAlignment="1">
      <alignment horizontal="center" vertical="center"/>
    </xf>
    <xf numFmtId="1" fontId="19" fillId="19" borderId="8" xfId="0" applyNumberFormat="1" applyFont="1" applyFill="1" applyBorder="1" applyAlignment="1">
      <alignment horizontal="center" vertical="center"/>
    </xf>
    <xf numFmtId="1" fontId="19" fillId="19" borderId="9" xfId="0" applyNumberFormat="1" applyFont="1" applyFill="1" applyBorder="1" applyAlignment="1">
      <alignment horizontal="center" vertical="center"/>
    </xf>
    <xf numFmtId="0" fontId="19" fillId="19" borderId="6" xfId="0" applyFont="1" applyFill="1" applyBorder="1" applyAlignment="1">
      <alignment horizontal="center" vertical="center"/>
    </xf>
    <xf numFmtId="0" fontId="19" fillId="19" borderId="1" xfId="0" applyFont="1" applyFill="1" applyBorder="1" applyAlignment="1">
      <alignment horizontal="center" vertical="center"/>
    </xf>
    <xf numFmtId="0" fontId="19" fillId="19" borderId="5" xfId="0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horizontal="center" vertical="center" wrapText="1"/>
    </xf>
    <xf numFmtId="41" fontId="24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24" fillId="8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" fillId="20" borderId="1" xfId="0" applyFont="1" applyFill="1" applyBorder="1" applyAlignment="1">
      <alignment horizontal="center" vertical="center"/>
    </xf>
    <xf numFmtId="0" fontId="1" fillId="20" borderId="23" xfId="0" applyFont="1" applyFill="1" applyBorder="1" applyAlignment="1">
      <alignment horizontal="center" vertical="center"/>
    </xf>
    <xf numFmtId="0" fontId="1" fillId="20" borderId="2" xfId="0" applyFont="1" applyFill="1" applyBorder="1" applyAlignment="1">
      <alignment horizontal="center" vertical="center"/>
    </xf>
    <xf numFmtId="0" fontId="1" fillId="20" borderId="24" xfId="0" applyFont="1" applyFill="1" applyBorder="1" applyAlignment="1">
      <alignment horizontal="center" vertical="center"/>
    </xf>
    <xf numFmtId="0" fontId="1" fillId="27" borderId="23" xfId="0" applyFont="1" applyFill="1" applyBorder="1" applyAlignment="1">
      <alignment horizontal="center" vertical="center"/>
    </xf>
    <xf numFmtId="0" fontId="1" fillId="27" borderId="2" xfId="0" applyFont="1" applyFill="1" applyBorder="1" applyAlignment="1">
      <alignment horizontal="center" vertical="center"/>
    </xf>
    <xf numFmtId="0" fontId="1" fillId="27" borderId="24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24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28" borderId="1" xfId="0" applyFont="1" applyFill="1" applyBorder="1" applyAlignment="1">
      <alignment horizontal="left" vertical="center"/>
    </xf>
    <xf numFmtId="0" fontId="0" fillId="19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19" borderId="1" xfId="0" applyFill="1" applyBorder="1" applyAlignment="1">
      <alignment horizontal="center" vertical="center" wrapText="1"/>
    </xf>
    <xf numFmtId="0" fontId="0" fillId="19" borderId="1" xfId="0" applyNumberFormat="1" applyFill="1" applyBorder="1" applyAlignment="1">
      <alignment horizontal="center" vertical="center" wrapText="1"/>
    </xf>
    <xf numFmtId="0" fontId="0" fillId="2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24" borderId="1" xfId="0" applyFill="1" applyBorder="1" applyAlignment="1">
      <alignment horizontal="center" vertical="center" wrapText="1"/>
    </xf>
    <xf numFmtId="0" fontId="0" fillId="25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 wrapText="1"/>
    </xf>
    <xf numFmtId="0" fontId="0" fillId="19" borderId="1" xfId="0" applyNumberFormat="1" applyFill="1" applyBorder="1" applyAlignment="1">
      <alignment horizontal="center" vertical="center"/>
    </xf>
    <xf numFmtId="0" fontId="19" fillId="19" borderId="23" xfId="0" applyFont="1" applyFill="1" applyBorder="1" applyAlignment="1">
      <alignment horizontal="center"/>
    </xf>
    <xf numFmtId="0" fontId="19" fillId="19" borderId="2" xfId="0" applyFont="1" applyFill="1" applyBorder="1" applyAlignment="1">
      <alignment horizontal="center"/>
    </xf>
    <xf numFmtId="0" fontId="19" fillId="19" borderId="24" xfId="0" applyFont="1" applyFill="1" applyBorder="1" applyAlignment="1">
      <alignment horizontal="center"/>
    </xf>
    <xf numFmtId="0" fontId="1" fillId="19" borderId="1" xfId="0" applyFont="1" applyFill="1" applyBorder="1" applyAlignment="1">
      <alignment horizontal="center" vertical="center" wrapText="1"/>
    </xf>
    <xf numFmtId="0" fontId="0" fillId="23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165" fontId="1" fillId="19" borderId="23" xfId="0" applyNumberFormat="1" applyFont="1" applyFill="1" applyBorder="1" applyAlignment="1">
      <alignment horizontal="center"/>
    </xf>
    <xf numFmtId="165" fontId="1" fillId="19" borderId="2" xfId="0" applyNumberFormat="1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 vertical="center" wrapText="1"/>
    </xf>
    <xf numFmtId="0" fontId="5" fillId="9" borderId="26" xfId="3" applyFont="1" applyFill="1" applyBorder="1" applyAlignment="1">
      <alignment horizontal="center" vertical="center" wrapText="1"/>
    </xf>
    <xf numFmtId="0" fontId="5" fillId="9" borderId="27" xfId="3" applyFont="1" applyFill="1" applyBorder="1" applyAlignment="1">
      <alignment horizontal="center" vertical="center" wrapText="1"/>
    </xf>
    <xf numFmtId="0" fontId="5" fillId="9" borderId="31" xfId="3" applyFont="1" applyFill="1" applyBorder="1" applyAlignment="1">
      <alignment horizontal="center" vertical="center" wrapText="1"/>
    </xf>
    <xf numFmtId="0" fontId="5" fillId="9" borderId="0" xfId="3" applyFont="1" applyFill="1" applyAlignment="1">
      <alignment horizontal="center" vertical="center" wrapText="1"/>
    </xf>
    <xf numFmtId="0" fontId="5" fillId="10" borderId="26" xfId="3" applyFont="1" applyFill="1" applyBorder="1" applyAlignment="1">
      <alignment horizontal="center" vertical="center" wrapText="1"/>
    </xf>
    <xf numFmtId="0" fontId="5" fillId="10" borderId="30" xfId="3" applyFont="1" applyFill="1" applyBorder="1" applyAlignment="1">
      <alignment horizontal="center" vertical="center" wrapText="1"/>
    </xf>
    <xf numFmtId="0" fontId="5" fillId="10" borderId="31" xfId="3" applyFont="1" applyFill="1" applyBorder="1" applyAlignment="1">
      <alignment horizontal="center" vertical="center" wrapText="1"/>
    </xf>
    <xf numFmtId="0" fontId="5" fillId="10" borderId="32" xfId="3" applyFont="1" applyFill="1" applyBorder="1" applyAlignment="1">
      <alignment horizontal="center" vertical="center" wrapText="1"/>
    </xf>
    <xf numFmtId="0" fontId="5" fillId="10" borderId="28" xfId="3" applyFont="1" applyFill="1" applyBorder="1" applyAlignment="1">
      <alignment horizontal="center" vertical="center" wrapText="1"/>
    </xf>
    <xf numFmtId="0" fontId="5" fillId="10" borderId="33" xfId="3" applyFont="1" applyFill="1" applyBorder="1" applyAlignment="1">
      <alignment horizontal="center" vertical="center" wrapText="1"/>
    </xf>
    <xf numFmtId="0" fontId="8" fillId="12" borderId="34" xfId="3" applyFont="1" applyFill="1" applyBorder="1" applyAlignment="1">
      <alignment horizontal="left" vertical="center" wrapText="1"/>
    </xf>
    <xf numFmtId="0" fontId="8" fillId="12" borderId="35" xfId="3" applyFont="1" applyFill="1" applyBorder="1" applyAlignment="1">
      <alignment horizontal="left" vertical="center" wrapText="1"/>
    </xf>
    <xf numFmtId="0" fontId="8" fillId="15" borderId="34" xfId="3" applyFont="1" applyFill="1" applyBorder="1" applyAlignment="1">
      <alignment horizontal="left" vertical="center" wrapText="1"/>
    </xf>
    <xf numFmtId="0" fontId="8" fillId="15" borderId="35" xfId="3" applyFont="1" applyFill="1" applyBorder="1" applyAlignment="1">
      <alignment horizontal="left" vertical="center" wrapText="1"/>
    </xf>
    <xf numFmtId="0" fontId="11" fillId="14" borderId="26" xfId="3" applyFont="1" applyFill="1" applyBorder="1" applyAlignment="1">
      <alignment horizontal="left" vertical="center" wrapText="1"/>
    </xf>
    <xf numFmtId="0" fontId="11" fillId="14" borderId="31" xfId="3" applyFont="1" applyFill="1" applyBorder="1" applyAlignment="1">
      <alignment horizontal="left" vertical="center" wrapText="1"/>
    </xf>
    <xf numFmtId="0" fontId="11" fillId="14" borderId="28" xfId="3" applyFont="1" applyFill="1" applyBorder="1" applyAlignment="1">
      <alignment horizontal="left" vertical="center" wrapText="1"/>
    </xf>
    <xf numFmtId="0" fontId="12" fillId="0" borderId="34" xfId="3" applyFont="1" applyBorder="1" applyAlignment="1">
      <alignment horizontal="left" vertical="center" wrapText="1"/>
    </xf>
    <xf numFmtId="0" fontId="12" fillId="0" borderId="35" xfId="3" applyFont="1" applyBorder="1" applyAlignment="1">
      <alignment horizontal="left" vertical="center" wrapText="1"/>
    </xf>
    <xf numFmtId="0" fontId="4" fillId="15" borderId="34" xfId="3" applyFill="1" applyBorder="1" applyAlignment="1">
      <alignment horizontal="left" vertical="center" wrapText="1"/>
    </xf>
    <xf numFmtId="0" fontId="4" fillId="15" borderId="35" xfId="3" applyFill="1" applyBorder="1" applyAlignment="1">
      <alignment horizontal="left" vertical="center" wrapText="1"/>
    </xf>
    <xf numFmtId="0" fontId="15" fillId="14" borderId="26" xfId="3" applyFont="1" applyFill="1" applyBorder="1" applyAlignment="1">
      <alignment horizontal="left" vertical="center" wrapText="1"/>
    </xf>
    <xf numFmtId="0" fontId="15" fillId="14" borderId="31" xfId="3" applyFont="1" applyFill="1" applyBorder="1" applyAlignment="1">
      <alignment horizontal="left" vertical="center" wrapText="1"/>
    </xf>
    <xf numFmtId="0" fontId="15" fillId="14" borderId="28" xfId="3" applyFont="1" applyFill="1" applyBorder="1" applyAlignment="1">
      <alignment horizontal="left" vertical="center" wrapText="1"/>
    </xf>
    <xf numFmtId="0" fontId="13" fillId="0" borderId="34" xfId="3" applyFont="1" applyBorder="1" applyAlignment="1">
      <alignment horizontal="left" vertical="center" wrapText="1"/>
    </xf>
    <xf numFmtId="0" fontId="5" fillId="10" borderId="34" xfId="3" applyFont="1" applyFill="1" applyBorder="1" applyAlignment="1">
      <alignment horizontal="left" vertical="center" wrapText="1"/>
    </xf>
    <xf numFmtId="0" fontId="5" fillId="10" borderId="35" xfId="3" applyFont="1" applyFill="1" applyBorder="1" applyAlignment="1">
      <alignment horizontal="left" vertical="center" wrapText="1"/>
    </xf>
    <xf numFmtId="0" fontId="4" fillId="10" borderId="37" xfId="3" applyFill="1" applyBorder="1" applyAlignment="1">
      <alignment horizontal="left" vertical="center" wrapText="1"/>
    </xf>
    <xf numFmtId="0" fontId="4" fillId="14" borderId="31" xfId="3" applyFill="1" applyBorder="1" applyAlignment="1">
      <alignment horizontal="left" vertical="center" wrapText="1"/>
    </xf>
    <xf numFmtId="0" fontId="4" fillId="14" borderId="28" xfId="3" applyFill="1" applyBorder="1" applyAlignment="1">
      <alignment horizontal="left" vertical="center" wrapText="1"/>
    </xf>
    <xf numFmtId="0" fontId="13" fillId="0" borderId="34" xfId="3" applyFont="1" applyBorder="1" applyAlignment="1">
      <alignment horizontal="left" vertical="center"/>
    </xf>
    <xf numFmtId="0" fontId="12" fillId="0" borderId="35" xfId="3" applyFont="1" applyBorder="1" applyAlignment="1">
      <alignment horizontal="left" vertical="center"/>
    </xf>
    <xf numFmtId="2" fontId="22" fillId="17" borderId="23" xfId="3" applyNumberFormat="1" applyFont="1" applyFill="1" applyBorder="1" applyAlignment="1">
      <alignment horizontal="center" vertical="center" wrapText="1"/>
    </xf>
    <xf numFmtId="2" fontId="22" fillId="17" borderId="2" xfId="3" applyNumberFormat="1" applyFont="1" applyFill="1" applyBorder="1" applyAlignment="1">
      <alignment horizontal="center" vertical="center" wrapText="1"/>
    </xf>
    <xf numFmtId="2" fontId="22" fillId="17" borderId="24" xfId="3" applyNumberFormat="1" applyFont="1" applyFill="1" applyBorder="1" applyAlignment="1">
      <alignment horizontal="center" vertical="center" wrapText="1"/>
    </xf>
    <xf numFmtId="0" fontId="22" fillId="17" borderId="38" xfId="3" applyFont="1" applyFill="1" applyBorder="1" applyAlignment="1">
      <alignment horizontal="center" vertical="center" wrapText="1"/>
    </xf>
    <xf numFmtId="0" fontId="22" fillId="17" borderId="39" xfId="3" applyFont="1" applyFill="1" applyBorder="1" applyAlignment="1">
      <alignment horizontal="center" vertical="center" wrapText="1"/>
    </xf>
    <xf numFmtId="0" fontId="22" fillId="17" borderId="40" xfId="3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/>
    </xf>
    <xf numFmtId="0" fontId="4" fillId="22" borderId="37" xfId="3" applyFill="1" applyBorder="1" applyAlignment="1">
      <alignment horizontal="center" vertical="center" wrapText="1"/>
    </xf>
    <xf numFmtId="0" fontId="4" fillId="15" borderId="34" xfId="3" applyFill="1" applyBorder="1" applyAlignment="1">
      <alignment horizontal="center" vertical="center" wrapText="1"/>
    </xf>
    <xf numFmtId="0" fontId="4" fillId="15" borderId="37" xfId="3" applyFill="1" applyBorder="1" applyAlignment="1">
      <alignment horizontal="center" vertical="center" wrapText="1"/>
    </xf>
    <xf numFmtId="1" fontId="7" fillId="5" borderId="3" xfId="3" applyNumberFormat="1" applyFont="1" applyFill="1" applyBorder="1" applyAlignment="1">
      <alignment horizontal="center" vertical="center" shrinkToFit="1"/>
    </xf>
    <xf numFmtId="1" fontId="7" fillId="5" borderId="1" xfId="3" applyNumberFormat="1" applyFont="1" applyFill="1" applyBorder="1" applyAlignment="1">
      <alignment horizontal="center" vertical="center" shrinkToFit="1"/>
    </xf>
    <xf numFmtId="1" fontId="7" fillId="21" borderId="3" xfId="3" applyNumberFormat="1" applyFont="1" applyFill="1" applyBorder="1" applyAlignment="1">
      <alignment horizontal="center" vertical="center" shrinkToFit="1"/>
    </xf>
    <xf numFmtId="1" fontId="7" fillId="21" borderId="1" xfId="3" applyNumberFormat="1" applyFont="1" applyFill="1" applyBorder="1" applyAlignment="1">
      <alignment horizontal="center" vertical="center" shrinkToFit="1"/>
    </xf>
    <xf numFmtId="1" fontId="7" fillId="19" borderId="3" xfId="3" applyNumberFormat="1" applyFont="1" applyFill="1" applyBorder="1" applyAlignment="1">
      <alignment horizontal="center" vertical="center" shrinkToFit="1"/>
    </xf>
    <xf numFmtId="1" fontId="7" fillId="19" borderId="1" xfId="3" applyNumberFormat="1" applyFont="1" applyFill="1" applyBorder="1" applyAlignment="1">
      <alignment horizontal="center" vertical="center" shrinkToFit="1"/>
    </xf>
    <xf numFmtId="0" fontId="4" fillId="12" borderId="41" xfId="3" applyFill="1" applyBorder="1" applyAlignment="1">
      <alignment horizontal="center" vertical="center" wrapText="1"/>
    </xf>
    <xf numFmtId="0" fontId="0" fillId="19" borderId="1" xfId="0" applyFont="1" applyFill="1" applyBorder="1" applyAlignment="1">
      <alignment horizontal="center" vertical="center"/>
    </xf>
    <xf numFmtId="0" fontId="0" fillId="19" borderId="1" xfId="0" applyFont="1" applyFill="1" applyBorder="1" applyAlignment="1">
      <alignment horizontal="center" vertical="center" wrapText="1"/>
    </xf>
    <xf numFmtId="0" fontId="0" fillId="19" borderId="1" xfId="0" applyNumberFormat="1" applyFont="1" applyFill="1" applyBorder="1" applyAlignment="1">
      <alignment horizontal="center" vertical="center" wrapText="1"/>
    </xf>
    <xf numFmtId="0" fontId="0" fillId="19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45" xfId="0" applyFont="1" applyBorder="1" applyAlignment="1">
      <alignment horizontal="right"/>
    </xf>
    <xf numFmtId="0" fontId="1" fillId="0" borderId="46" xfId="0" applyFont="1" applyBorder="1" applyAlignment="1">
      <alignment horizontal="righ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41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2" fillId="0" borderId="20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1" fontId="0" fillId="0" borderId="1" xfId="0" applyNumberFormat="1" applyBorder="1" applyAlignment="1">
      <alignment horizontal="center"/>
    </xf>
  </cellXfs>
  <cellStyles count="4">
    <cellStyle name="Currency" xfId="2" builtinId="4"/>
    <cellStyle name="Normal" xfId="0" builtinId="0"/>
    <cellStyle name="Normal 2 2" xfId="1"/>
    <cellStyle name="Normal 3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"/>
  <sheetViews>
    <sheetView zoomScaleNormal="100" workbookViewId="0">
      <selection activeCell="B2" sqref="B2:G2"/>
    </sheetView>
  </sheetViews>
  <sheetFormatPr defaultRowHeight="15"/>
  <cols>
    <col min="1" max="1" width="4.28515625" customWidth="1"/>
    <col min="2" max="2" width="11" bestFit="1" customWidth="1"/>
    <col min="6" max="6" width="9.140625" customWidth="1"/>
  </cols>
  <sheetData>
    <row r="1" spans="2:7" ht="15.75" thickBot="1"/>
    <row r="2" spans="2:7">
      <c r="B2" s="200" t="s">
        <v>312</v>
      </c>
      <c r="C2" s="201"/>
      <c r="D2" s="201"/>
      <c r="E2" s="201"/>
      <c r="F2" s="201"/>
      <c r="G2" s="202"/>
    </row>
    <row r="3" spans="2:7" ht="15.75" thickBot="1">
      <c r="B3" s="203">
        <v>212010300020</v>
      </c>
      <c r="C3" s="204"/>
      <c r="D3" s="204"/>
      <c r="E3" s="204"/>
      <c r="F3" s="204"/>
      <c r="G3" s="205"/>
    </row>
    <row r="4" spans="2:7">
      <c r="B4" s="200" t="s">
        <v>313</v>
      </c>
      <c r="C4" s="201"/>
      <c r="D4" s="201"/>
      <c r="E4" s="201"/>
      <c r="F4" s="201"/>
      <c r="G4" s="202"/>
    </row>
    <row r="5" spans="2:7">
      <c r="B5" s="206" t="s">
        <v>314</v>
      </c>
      <c r="C5" s="207"/>
      <c r="D5" s="207"/>
      <c r="E5" s="207"/>
      <c r="F5" s="207"/>
      <c r="G5" s="208"/>
    </row>
    <row r="6" spans="2:7" ht="15.75" thickBot="1">
      <c r="B6" s="194">
        <v>2025</v>
      </c>
      <c r="C6" s="195"/>
      <c r="D6" s="195"/>
      <c r="E6" s="195"/>
      <c r="F6" s="195"/>
      <c r="G6" s="196"/>
    </row>
    <row r="7" spans="2:7" ht="75" customHeight="1" thickBot="1">
      <c r="B7" s="197" t="s">
        <v>315</v>
      </c>
      <c r="C7" s="198"/>
      <c r="D7" s="198"/>
      <c r="E7" s="198"/>
      <c r="F7" s="198"/>
      <c r="G7" s="199"/>
    </row>
  </sheetData>
  <mergeCells count="6">
    <mergeCell ref="B6:G6"/>
    <mergeCell ref="B7:G7"/>
    <mergeCell ref="B2:G2"/>
    <mergeCell ref="B3:G3"/>
    <mergeCell ref="B4:G4"/>
    <mergeCell ref="B5:G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5"/>
  <sheetViews>
    <sheetView zoomScale="80" zoomScaleNormal="80" workbookViewId="0">
      <pane xSplit="5" ySplit="8" topLeftCell="F9" activePane="bottomRight" state="frozen"/>
      <selection pane="topRight" activeCell="H1" sqref="H1"/>
      <selection pane="bottomLeft" activeCell="A9" sqref="A9"/>
      <selection pane="bottomRight" activeCell="L9" sqref="L9"/>
    </sheetView>
  </sheetViews>
  <sheetFormatPr defaultRowHeight="15"/>
  <cols>
    <col min="1" max="1" width="8.7109375" style="54" customWidth="1"/>
    <col min="2" max="2" width="5.7109375" style="112" customWidth="1"/>
    <col min="3" max="3" width="25.7109375" style="107" customWidth="1"/>
    <col min="4" max="4" width="11.7109375" style="10" customWidth="1"/>
    <col min="5" max="5" width="11.7109375" style="6" customWidth="1"/>
    <col min="6" max="7" width="24.7109375" style="12" customWidth="1"/>
    <col min="8" max="8" width="18.7109375" style="78" customWidth="1"/>
    <col min="9" max="9" width="18.7109375" customWidth="1"/>
    <col min="10" max="11" width="24.7109375" style="69" customWidth="1"/>
    <col min="12" max="12" width="18.7109375" style="78" customWidth="1"/>
  </cols>
  <sheetData>
    <row r="1" spans="1:12" ht="15.75" thickBot="1"/>
    <row r="2" spans="1:12" ht="15.75" thickBot="1">
      <c r="B2" s="304" t="s">
        <v>335</v>
      </c>
      <c r="C2" s="305"/>
      <c r="D2" s="305"/>
      <c r="E2" s="306"/>
      <c r="F2" s="136"/>
    </row>
    <row r="4" spans="1:12">
      <c r="B4" s="327" t="s">
        <v>22</v>
      </c>
      <c r="C4" s="327"/>
      <c r="D4" s="154" t="s">
        <v>23</v>
      </c>
    </row>
    <row r="5" spans="1:12">
      <c r="B5" s="327"/>
      <c r="C5" s="327"/>
      <c r="D5" s="160" t="s">
        <v>24</v>
      </c>
    </row>
    <row r="6" spans="1:12">
      <c r="D6" s="113"/>
      <c r="E6" s="22"/>
      <c r="F6" s="31"/>
    </row>
    <row r="7" spans="1:12">
      <c r="A7" s="328"/>
      <c r="B7" s="328"/>
      <c r="C7" s="328"/>
      <c r="D7" s="328"/>
      <c r="E7" s="328"/>
      <c r="F7" s="25" t="s">
        <v>40</v>
      </c>
      <c r="G7" s="25" t="s">
        <v>44</v>
      </c>
      <c r="H7" s="122" t="s">
        <v>59</v>
      </c>
      <c r="I7" s="1"/>
      <c r="J7" s="25" t="s">
        <v>40</v>
      </c>
      <c r="K7" s="25" t="s">
        <v>44</v>
      </c>
      <c r="L7" s="122" t="s">
        <v>59</v>
      </c>
    </row>
    <row r="8" spans="1:12" ht="33.75" customHeight="1">
      <c r="A8" s="55" t="s">
        <v>252</v>
      </c>
      <c r="B8" s="9" t="s">
        <v>0</v>
      </c>
      <c r="C8" s="11" t="s">
        <v>320</v>
      </c>
      <c r="D8" s="11" t="s">
        <v>26</v>
      </c>
      <c r="E8" s="9" t="s">
        <v>2</v>
      </c>
      <c r="F8" s="32" t="s">
        <v>27</v>
      </c>
      <c r="G8" s="32" t="s">
        <v>13</v>
      </c>
      <c r="H8" s="125" t="s">
        <v>28</v>
      </c>
      <c r="I8" s="71" t="s">
        <v>261</v>
      </c>
      <c r="J8" s="82" t="s">
        <v>264</v>
      </c>
      <c r="K8" s="82" t="s">
        <v>265</v>
      </c>
      <c r="L8" s="125" t="s">
        <v>28</v>
      </c>
    </row>
    <row r="9" spans="1:12" ht="15" customHeight="1">
      <c r="A9" s="56">
        <v>1</v>
      </c>
      <c r="B9" s="297">
        <v>1</v>
      </c>
      <c r="C9" s="299" t="s">
        <v>185</v>
      </c>
      <c r="D9" s="300" t="s">
        <v>219</v>
      </c>
      <c r="E9" s="67">
        <v>2021</v>
      </c>
      <c r="F9" s="14">
        <v>223377014</v>
      </c>
      <c r="G9" s="14">
        <v>4223787286</v>
      </c>
      <c r="H9" s="81">
        <f>F9/G9</f>
        <v>5.2885479043984225E-2</v>
      </c>
      <c r="I9" s="70">
        <v>14285.714285714301</v>
      </c>
      <c r="J9" s="70">
        <f>F9*I9</f>
        <v>3191100200000.0034</v>
      </c>
      <c r="K9" s="70">
        <f>G9*I9</f>
        <v>60339818371428.633</v>
      </c>
      <c r="L9" s="81">
        <f>J9/K9</f>
        <v>5.2885479043984225E-2</v>
      </c>
    </row>
    <row r="10" spans="1:12">
      <c r="A10" s="56">
        <v>2</v>
      </c>
      <c r="B10" s="297"/>
      <c r="C10" s="299"/>
      <c r="D10" s="300"/>
      <c r="E10" s="68">
        <v>2022</v>
      </c>
      <c r="F10" s="14">
        <v>556664506</v>
      </c>
      <c r="G10" s="14">
        <v>4488046969</v>
      </c>
      <c r="H10" s="81">
        <f t="shared" ref="H10:H29" si="0">F10/G10</f>
        <v>0.12403268277828043</v>
      </c>
      <c r="I10" s="70">
        <v>15625</v>
      </c>
      <c r="J10" s="70">
        <f t="shared" ref="J10:J73" si="1">F10*I10</f>
        <v>8697882906250</v>
      </c>
      <c r="K10" s="70">
        <f t="shared" ref="K10:K73" si="2">G10*I10</f>
        <v>70125733890625</v>
      </c>
      <c r="L10" s="81">
        <f t="shared" ref="L10:L73" si="3">J10/K10</f>
        <v>0.12403268277828043</v>
      </c>
    </row>
    <row r="11" spans="1:12">
      <c r="A11" s="56">
        <v>3</v>
      </c>
      <c r="B11" s="297"/>
      <c r="C11" s="299"/>
      <c r="D11" s="300"/>
      <c r="E11" s="51">
        <v>2023</v>
      </c>
      <c r="F11" s="14">
        <v>26900967</v>
      </c>
      <c r="G11" s="14">
        <v>4202694216</v>
      </c>
      <c r="H11" s="81">
        <f t="shared" si="0"/>
        <v>6.4008861024401498E-3</v>
      </c>
      <c r="I11" s="70">
        <v>15384.615384615399</v>
      </c>
      <c r="J11" s="70">
        <f t="shared" si="1"/>
        <v>413861030769.23114</v>
      </c>
      <c r="K11" s="70">
        <f t="shared" si="2"/>
        <v>64656834092307.758</v>
      </c>
      <c r="L11" s="81">
        <f t="shared" si="3"/>
        <v>6.400886102440149E-3</v>
      </c>
    </row>
    <row r="12" spans="1:12">
      <c r="A12" s="56">
        <v>4</v>
      </c>
      <c r="B12" s="297">
        <v>2</v>
      </c>
      <c r="C12" s="299" t="s">
        <v>186</v>
      </c>
      <c r="D12" s="300" t="s">
        <v>220</v>
      </c>
      <c r="E12" s="67">
        <v>2021</v>
      </c>
      <c r="F12" s="88">
        <v>33953000</v>
      </c>
      <c r="G12" s="88">
        <v>532736000</v>
      </c>
      <c r="H12" s="93">
        <f t="shared" si="0"/>
        <v>6.3733256246996633E-2</v>
      </c>
      <c r="I12" s="70">
        <v>14285.714285714301</v>
      </c>
      <c r="J12" s="89">
        <f t="shared" si="1"/>
        <v>485042857142.85767</v>
      </c>
      <c r="K12" s="89">
        <f t="shared" si="2"/>
        <v>7610514285714.2939</v>
      </c>
      <c r="L12" s="93">
        <f t="shared" si="3"/>
        <v>6.3733256246996633E-2</v>
      </c>
    </row>
    <row r="13" spans="1:12">
      <c r="A13" s="56">
        <v>5</v>
      </c>
      <c r="B13" s="297"/>
      <c r="C13" s="299"/>
      <c r="D13" s="300"/>
      <c r="E13" s="68">
        <v>2022</v>
      </c>
      <c r="F13" s="88">
        <v>41166000</v>
      </c>
      <c r="G13" s="88">
        <v>596420000</v>
      </c>
      <c r="H13" s="93">
        <f t="shared" si="0"/>
        <v>6.9021830253847963E-2</v>
      </c>
      <c r="I13" s="70">
        <v>15625</v>
      </c>
      <c r="J13" s="89">
        <f t="shared" si="1"/>
        <v>643218750000</v>
      </c>
      <c r="K13" s="89">
        <f t="shared" si="2"/>
        <v>9319062500000</v>
      </c>
      <c r="L13" s="93">
        <f t="shared" si="3"/>
        <v>6.9021830253847963E-2</v>
      </c>
    </row>
    <row r="14" spans="1:12">
      <c r="A14" s="56">
        <v>6</v>
      </c>
      <c r="B14" s="297"/>
      <c r="C14" s="299"/>
      <c r="D14" s="300"/>
      <c r="E14" s="51">
        <v>2023</v>
      </c>
      <c r="F14" s="88">
        <v>12438000</v>
      </c>
      <c r="G14" s="88">
        <v>727945000</v>
      </c>
      <c r="H14" s="93">
        <f t="shared" si="0"/>
        <v>1.7086455707505374E-2</v>
      </c>
      <c r="I14" s="70">
        <v>15384.615384615399</v>
      </c>
      <c r="J14" s="89">
        <f t="shared" si="1"/>
        <v>191353846153.84634</v>
      </c>
      <c r="K14" s="89">
        <f t="shared" si="2"/>
        <v>11199153846153.857</v>
      </c>
      <c r="L14" s="93">
        <f t="shared" si="3"/>
        <v>1.7086455707505374E-2</v>
      </c>
    </row>
    <row r="15" spans="1:12" ht="15" customHeight="1">
      <c r="A15" s="56">
        <v>7</v>
      </c>
      <c r="B15" s="297">
        <v>3</v>
      </c>
      <c r="C15" s="299" t="s">
        <v>187</v>
      </c>
      <c r="D15" s="300" t="s">
        <v>221</v>
      </c>
      <c r="E15" s="67">
        <v>2021</v>
      </c>
      <c r="F15" s="88">
        <v>23003525</v>
      </c>
      <c r="G15" s="88">
        <v>132182307</v>
      </c>
      <c r="H15" s="93">
        <f t="shared" si="0"/>
        <v>0.17402877527322927</v>
      </c>
      <c r="I15" s="70">
        <v>14285.714285714301</v>
      </c>
      <c r="J15" s="89">
        <f t="shared" si="1"/>
        <v>328621785714.28607</v>
      </c>
      <c r="K15" s="89">
        <f t="shared" si="2"/>
        <v>1888318671428.5735</v>
      </c>
      <c r="L15" s="93">
        <f t="shared" si="3"/>
        <v>0.17402877527322927</v>
      </c>
    </row>
    <row r="16" spans="1:12">
      <c r="A16" s="56">
        <v>8</v>
      </c>
      <c r="B16" s="297"/>
      <c r="C16" s="299"/>
      <c r="D16" s="300"/>
      <c r="E16" s="68">
        <v>2022</v>
      </c>
      <c r="F16" s="88">
        <v>39055906</v>
      </c>
      <c r="G16" s="88">
        <v>170184690</v>
      </c>
      <c r="H16" s="93">
        <f t="shared" si="0"/>
        <v>0.22949130147958668</v>
      </c>
      <c r="I16" s="70">
        <v>15625</v>
      </c>
      <c r="J16" s="89">
        <f t="shared" si="1"/>
        <v>610248531250</v>
      </c>
      <c r="K16" s="89">
        <f t="shared" si="2"/>
        <v>2659135781250</v>
      </c>
      <c r="L16" s="93">
        <f t="shared" si="3"/>
        <v>0.22949130147958668</v>
      </c>
    </row>
    <row r="17" spans="1:12">
      <c r="A17" s="56">
        <v>9</v>
      </c>
      <c r="B17" s="297"/>
      <c r="C17" s="299"/>
      <c r="D17" s="300"/>
      <c r="E17" s="51">
        <v>2023</v>
      </c>
      <c r="F17" s="88">
        <v>26802561</v>
      </c>
      <c r="G17" s="88">
        <v>200536560</v>
      </c>
      <c r="H17" s="93">
        <f t="shared" si="0"/>
        <v>0.13365423741187143</v>
      </c>
      <c r="I17" s="70">
        <v>15384.615384615399</v>
      </c>
      <c r="J17" s="89">
        <f t="shared" si="1"/>
        <v>412347092307.69269</v>
      </c>
      <c r="K17" s="89">
        <f t="shared" si="2"/>
        <v>3085177846153.8491</v>
      </c>
      <c r="L17" s="93">
        <f t="shared" si="3"/>
        <v>0.13365423741187143</v>
      </c>
    </row>
    <row r="18" spans="1:12">
      <c r="A18" s="56">
        <v>10</v>
      </c>
      <c r="B18" s="297">
        <v>4</v>
      </c>
      <c r="C18" s="299" t="s">
        <v>188</v>
      </c>
      <c r="D18" s="300" t="s">
        <v>222</v>
      </c>
      <c r="E18" s="67">
        <v>2021</v>
      </c>
      <c r="F18" s="88">
        <v>1135001756000</v>
      </c>
      <c r="G18" s="88">
        <v>23508585736000</v>
      </c>
      <c r="H18" s="93">
        <f t="shared" si="0"/>
        <v>4.8280307830764521E-2</v>
      </c>
      <c r="I18" s="70"/>
      <c r="J18" s="89">
        <f>F18</f>
        <v>1135001756000</v>
      </c>
      <c r="K18" s="89">
        <f>G18</f>
        <v>23508585736000</v>
      </c>
      <c r="L18" s="93">
        <f t="shared" si="3"/>
        <v>4.8280307830764521E-2</v>
      </c>
    </row>
    <row r="19" spans="1:12">
      <c r="A19" s="56">
        <v>11</v>
      </c>
      <c r="B19" s="297"/>
      <c r="C19" s="299"/>
      <c r="D19" s="300"/>
      <c r="E19" s="68">
        <v>2022</v>
      </c>
      <c r="F19" s="88">
        <v>2473059157000</v>
      </c>
      <c r="G19" s="88">
        <v>27187608036000</v>
      </c>
      <c r="H19" s="93">
        <f t="shared" si="0"/>
        <v>9.0962733967818774E-2</v>
      </c>
      <c r="I19" s="70"/>
      <c r="J19" s="89">
        <f t="shared" ref="J19:J20" si="4">F19</f>
        <v>2473059157000</v>
      </c>
      <c r="K19" s="89">
        <f t="shared" ref="K19:K20" si="5">G19</f>
        <v>27187608036000</v>
      </c>
      <c r="L19" s="93">
        <f t="shared" si="3"/>
        <v>9.0962733967818774E-2</v>
      </c>
    </row>
    <row r="20" spans="1:12">
      <c r="A20" s="56">
        <v>12</v>
      </c>
      <c r="B20" s="297"/>
      <c r="C20" s="299"/>
      <c r="D20" s="300"/>
      <c r="E20" s="51">
        <v>2023</v>
      </c>
      <c r="F20" s="88">
        <v>3078469701000</v>
      </c>
      <c r="G20" s="88">
        <v>30254623117000</v>
      </c>
      <c r="H20" s="93">
        <f t="shared" si="0"/>
        <v>0.10175204262485806</v>
      </c>
      <c r="I20" s="70"/>
      <c r="J20" s="89">
        <f t="shared" si="4"/>
        <v>3078469701000</v>
      </c>
      <c r="K20" s="89">
        <f t="shared" si="5"/>
        <v>30254623117000</v>
      </c>
      <c r="L20" s="93">
        <f t="shared" si="3"/>
        <v>0.10175204262485806</v>
      </c>
    </row>
    <row r="21" spans="1:12" ht="15" customHeight="1">
      <c r="A21" s="56">
        <v>13</v>
      </c>
      <c r="B21" s="297">
        <v>5</v>
      </c>
      <c r="C21" s="299" t="s">
        <v>189</v>
      </c>
      <c r="D21" s="300" t="s">
        <v>223</v>
      </c>
      <c r="E21" s="67">
        <v>2021</v>
      </c>
      <c r="F21" s="88">
        <v>53800053</v>
      </c>
      <c r="G21" s="88">
        <v>5683884139</v>
      </c>
      <c r="H21" s="93">
        <f>F21/G21</f>
        <v>9.4653676402111468E-3</v>
      </c>
      <c r="I21" s="70">
        <v>14285.714285714301</v>
      </c>
      <c r="J21" s="89">
        <f t="shared" si="1"/>
        <v>768572185714.2865</v>
      </c>
      <c r="K21" s="89">
        <f t="shared" si="2"/>
        <v>81198344842857.234</v>
      </c>
      <c r="L21" s="93">
        <f t="shared" si="3"/>
        <v>9.4653676402111468E-3</v>
      </c>
    </row>
    <row r="22" spans="1:12">
      <c r="A22" s="56">
        <v>14</v>
      </c>
      <c r="B22" s="297"/>
      <c r="C22" s="299"/>
      <c r="D22" s="300"/>
      <c r="E22" s="68">
        <v>2022</v>
      </c>
      <c r="F22" s="88">
        <v>538137349</v>
      </c>
      <c r="G22" s="88">
        <v>6931905826</v>
      </c>
      <c r="H22" s="93">
        <f t="shared" si="0"/>
        <v>7.7631947477066032E-2</v>
      </c>
      <c r="I22" s="70">
        <v>15625</v>
      </c>
      <c r="J22" s="89">
        <f t="shared" si="1"/>
        <v>8408396078125</v>
      </c>
      <c r="K22" s="89">
        <f t="shared" si="2"/>
        <v>108311028531250</v>
      </c>
      <c r="L22" s="93">
        <f t="shared" si="3"/>
        <v>7.7631947477066032E-2</v>
      </c>
    </row>
    <row r="23" spans="1:12">
      <c r="A23" s="56">
        <v>15</v>
      </c>
      <c r="B23" s="297"/>
      <c r="C23" s="299"/>
      <c r="D23" s="300"/>
      <c r="E23" s="51">
        <v>2023</v>
      </c>
      <c r="F23" s="88">
        <v>388187052</v>
      </c>
      <c r="G23" s="88">
        <v>7468316269</v>
      </c>
      <c r="H23" s="93">
        <f t="shared" si="0"/>
        <v>5.197785391217475E-2</v>
      </c>
      <c r="I23" s="70">
        <v>15384.615384615399</v>
      </c>
      <c r="J23" s="89">
        <f t="shared" si="1"/>
        <v>5972108492307.6982</v>
      </c>
      <c r="K23" s="89">
        <f t="shared" si="2"/>
        <v>114897173369230.87</v>
      </c>
      <c r="L23" s="93">
        <f t="shared" si="3"/>
        <v>5.1977853912174757E-2</v>
      </c>
    </row>
    <row r="24" spans="1:12" ht="15" customHeight="1">
      <c r="A24" s="56">
        <v>16</v>
      </c>
      <c r="B24" s="297">
        <v>6</v>
      </c>
      <c r="C24" s="299" t="s">
        <v>190</v>
      </c>
      <c r="D24" s="300" t="s">
        <v>224</v>
      </c>
      <c r="E24" s="67">
        <v>2021</v>
      </c>
      <c r="F24" s="88">
        <v>249957731407</v>
      </c>
      <c r="G24" s="88">
        <v>1051640434770</v>
      </c>
      <c r="H24" s="93">
        <f t="shared" si="0"/>
        <v>0.23768364465908659</v>
      </c>
      <c r="I24" s="70"/>
      <c r="J24" s="89">
        <f>F24</f>
        <v>249957731407</v>
      </c>
      <c r="K24" s="89">
        <f>G24</f>
        <v>1051640434770</v>
      </c>
      <c r="L24" s="93">
        <f t="shared" si="3"/>
        <v>0.23768364465908659</v>
      </c>
    </row>
    <row r="25" spans="1:12">
      <c r="A25" s="56">
        <v>17</v>
      </c>
      <c r="B25" s="297"/>
      <c r="C25" s="299"/>
      <c r="D25" s="300"/>
      <c r="E25" s="68">
        <v>2022</v>
      </c>
      <c r="F25" s="88">
        <v>402880164172</v>
      </c>
      <c r="G25" s="88">
        <v>1182852785319</v>
      </c>
      <c r="H25" s="93">
        <f t="shared" si="0"/>
        <v>0.3406004273501782</v>
      </c>
      <c r="I25" s="70"/>
      <c r="J25" s="89">
        <f t="shared" ref="J25:J26" si="6">F25</f>
        <v>402880164172</v>
      </c>
      <c r="K25" s="89">
        <f t="shared" ref="K25:K26" si="7">G25</f>
        <v>1182852785319</v>
      </c>
      <c r="L25" s="93">
        <f t="shared" si="3"/>
        <v>0.3406004273501782</v>
      </c>
    </row>
    <row r="26" spans="1:12">
      <c r="A26" s="56">
        <v>18</v>
      </c>
      <c r="B26" s="297"/>
      <c r="C26" s="299"/>
      <c r="D26" s="300"/>
      <c r="E26" s="51">
        <v>2023</v>
      </c>
      <c r="F26" s="88">
        <v>255974588686</v>
      </c>
      <c r="G26" s="88">
        <v>1007863610940</v>
      </c>
      <c r="H26" s="93">
        <f t="shared" si="0"/>
        <v>0.25397740915287259</v>
      </c>
      <c r="I26" s="70"/>
      <c r="J26" s="89">
        <f t="shared" si="6"/>
        <v>255974588686</v>
      </c>
      <c r="K26" s="89">
        <f t="shared" si="7"/>
        <v>1007863610940</v>
      </c>
      <c r="L26" s="93">
        <f t="shared" si="3"/>
        <v>0.25397740915287259</v>
      </c>
    </row>
    <row r="27" spans="1:12" ht="15" customHeight="1">
      <c r="A27" s="56">
        <v>19</v>
      </c>
      <c r="B27" s="297">
        <v>7</v>
      </c>
      <c r="C27" s="299" t="s">
        <v>191</v>
      </c>
      <c r="D27" s="300" t="s">
        <v>225</v>
      </c>
      <c r="E27" s="67">
        <v>2021</v>
      </c>
      <c r="F27" s="88">
        <v>280546</v>
      </c>
      <c r="G27" s="88">
        <v>1635958307</v>
      </c>
      <c r="H27" s="93">
        <f t="shared" si="0"/>
        <v>1.7148725539006051E-4</v>
      </c>
      <c r="I27" s="70">
        <v>14285.714285714301</v>
      </c>
      <c r="J27" s="89">
        <f t="shared" si="1"/>
        <v>4007800000.0000043</v>
      </c>
      <c r="K27" s="89">
        <f t="shared" si="2"/>
        <v>23370832957142.883</v>
      </c>
      <c r="L27" s="93">
        <f t="shared" si="3"/>
        <v>1.7148725539006051E-4</v>
      </c>
    </row>
    <row r="28" spans="1:12">
      <c r="A28" s="56">
        <v>20</v>
      </c>
      <c r="B28" s="297"/>
      <c r="C28" s="299"/>
      <c r="D28" s="300"/>
      <c r="E28" s="68">
        <v>2022</v>
      </c>
      <c r="F28" s="88">
        <v>28638719</v>
      </c>
      <c r="G28" s="88">
        <v>1571087407</v>
      </c>
      <c r="H28" s="93">
        <f t="shared" si="0"/>
        <v>1.8228596876532662E-2</v>
      </c>
      <c r="I28" s="70">
        <v>15625</v>
      </c>
      <c r="J28" s="89">
        <f t="shared" si="1"/>
        <v>447479984375</v>
      </c>
      <c r="K28" s="89">
        <f t="shared" si="2"/>
        <v>24548240734375</v>
      </c>
      <c r="L28" s="93">
        <f t="shared" si="3"/>
        <v>1.8228596876532662E-2</v>
      </c>
    </row>
    <row r="29" spans="1:12">
      <c r="A29" s="56">
        <v>21</v>
      </c>
      <c r="B29" s="297"/>
      <c r="C29" s="299"/>
      <c r="D29" s="300"/>
      <c r="E29" s="51">
        <v>2023</v>
      </c>
      <c r="F29" s="88">
        <v>36010191</v>
      </c>
      <c r="G29" s="88">
        <v>1874599404</v>
      </c>
      <c r="H29" s="93">
        <f t="shared" si="0"/>
        <v>1.920953934113168E-2</v>
      </c>
      <c r="I29" s="70">
        <v>15384.615384615399</v>
      </c>
      <c r="J29" s="89">
        <f t="shared" si="1"/>
        <v>554002938461.53894</v>
      </c>
      <c r="K29" s="89">
        <f t="shared" si="2"/>
        <v>28839990830769.258</v>
      </c>
      <c r="L29" s="93">
        <f t="shared" si="3"/>
        <v>1.920953934113168E-2</v>
      </c>
    </row>
    <row r="30" spans="1:12" ht="15" customHeight="1">
      <c r="A30" s="56">
        <v>22</v>
      </c>
      <c r="B30" s="297">
        <v>8</v>
      </c>
      <c r="C30" s="299" t="s">
        <v>192</v>
      </c>
      <c r="D30" s="300" t="s">
        <v>17</v>
      </c>
      <c r="E30" s="67">
        <v>2021</v>
      </c>
      <c r="F30" s="88">
        <v>8036888000000</v>
      </c>
      <c r="G30" s="88">
        <v>36123703000000</v>
      </c>
      <c r="H30" s="93">
        <f t="shared" ref="H30:H104" si="8">F30/G30</f>
        <v>0.22248239611537057</v>
      </c>
      <c r="I30" s="70"/>
      <c r="J30" s="89">
        <f>F30</f>
        <v>8036888000000</v>
      </c>
      <c r="K30" s="89">
        <f>G30</f>
        <v>36123703000000</v>
      </c>
      <c r="L30" s="93">
        <f t="shared" si="3"/>
        <v>0.22248239611537057</v>
      </c>
    </row>
    <row r="31" spans="1:12">
      <c r="A31" s="56">
        <v>23</v>
      </c>
      <c r="B31" s="297"/>
      <c r="C31" s="299"/>
      <c r="D31" s="300"/>
      <c r="E31" s="68">
        <v>2022</v>
      </c>
      <c r="F31" s="88">
        <v>12779427000000</v>
      </c>
      <c r="G31" s="88">
        <v>45359207000000</v>
      </c>
      <c r="H31" s="93">
        <f t="shared" si="8"/>
        <v>0.28173832492265571</v>
      </c>
      <c r="I31" s="70"/>
      <c r="J31" s="89">
        <f t="shared" ref="J31:J32" si="9">F31</f>
        <v>12779427000000</v>
      </c>
      <c r="K31" s="89">
        <f t="shared" ref="K31:K32" si="10">G31</f>
        <v>45359207000000</v>
      </c>
      <c r="L31" s="93">
        <f t="shared" si="3"/>
        <v>0.28173832492265571</v>
      </c>
    </row>
    <row r="32" spans="1:12">
      <c r="A32" s="56">
        <v>24</v>
      </c>
      <c r="B32" s="297"/>
      <c r="C32" s="299"/>
      <c r="D32" s="300"/>
      <c r="E32" s="51">
        <v>2023</v>
      </c>
      <c r="F32" s="88">
        <v>6292521000000</v>
      </c>
      <c r="G32" s="88">
        <v>38765189000000</v>
      </c>
      <c r="H32" s="93">
        <f t="shared" si="8"/>
        <v>0.16232401188602485</v>
      </c>
      <c r="I32" s="70"/>
      <c r="J32" s="89">
        <f t="shared" si="9"/>
        <v>6292521000000</v>
      </c>
      <c r="K32" s="89">
        <f t="shared" si="10"/>
        <v>38765189000000</v>
      </c>
      <c r="L32" s="93">
        <f t="shared" si="3"/>
        <v>0.16232401188602485</v>
      </c>
    </row>
    <row r="33" spans="1:12" ht="15" customHeight="1">
      <c r="A33" s="56">
        <v>25</v>
      </c>
      <c r="B33" s="297">
        <v>9</v>
      </c>
      <c r="C33" s="299" t="s">
        <v>193</v>
      </c>
      <c r="D33" s="300" t="s">
        <v>226</v>
      </c>
      <c r="E33" s="67">
        <v>2021</v>
      </c>
      <c r="F33" s="88">
        <v>364534135</v>
      </c>
      <c r="G33" s="88">
        <v>7510948902</v>
      </c>
      <c r="H33" s="93">
        <f t="shared" si="8"/>
        <v>4.853369923777974E-2</v>
      </c>
      <c r="I33" s="70">
        <v>14285.714285714301</v>
      </c>
      <c r="J33" s="89">
        <f t="shared" si="1"/>
        <v>5207630500000.0059</v>
      </c>
      <c r="K33" s="89">
        <f t="shared" si="2"/>
        <v>107299270028571.55</v>
      </c>
      <c r="L33" s="93">
        <f t="shared" si="3"/>
        <v>4.8533699237779747E-2</v>
      </c>
    </row>
    <row r="34" spans="1:12">
      <c r="A34" s="56">
        <v>26</v>
      </c>
      <c r="B34" s="297"/>
      <c r="C34" s="299"/>
      <c r="D34" s="300"/>
      <c r="E34" s="68">
        <v>2022</v>
      </c>
      <c r="F34" s="88">
        <v>401342541</v>
      </c>
      <c r="G34" s="88">
        <v>7194859982</v>
      </c>
      <c r="H34" s="93">
        <f t="shared" si="8"/>
        <v>5.578184175982203E-2</v>
      </c>
      <c r="I34" s="70">
        <v>15625</v>
      </c>
      <c r="J34" s="89">
        <f t="shared" si="1"/>
        <v>6270977203125</v>
      </c>
      <c r="K34" s="89">
        <f t="shared" si="2"/>
        <v>112419687218750</v>
      </c>
      <c r="L34" s="93">
        <f t="shared" si="3"/>
        <v>5.578184175982203E-2</v>
      </c>
    </row>
    <row r="35" spans="1:12">
      <c r="A35" s="56">
        <v>27</v>
      </c>
      <c r="B35" s="297"/>
      <c r="C35" s="299"/>
      <c r="D35" s="300"/>
      <c r="E35" s="51">
        <v>2023</v>
      </c>
      <c r="F35" s="88">
        <v>376615901</v>
      </c>
      <c r="G35" s="88">
        <v>6599238649</v>
      </c>
      <c r="H35" s="93">
        <f t="shared" si="8"/>
        <v>5.7069598635756204E-2</v>
      </c>
      <c r="I35" s="70">
        <v>15384.615384615399</v>
      </c>
      <c r="J35" s="89">
        <f t="shared" si="1"/>
        <v>5794090784615.3906</v>
      </c>
      <c r="K35" s="89">
        <f t="shared" si="2"/>
        <v>101526748446153.94</v>
      </c>
      <c r="L35" s="93">
        <f t="shared" si="3"/>
        <v>5.7069598635756211E-2</v>
      </c>
    </row>
    <row r="36" spans="1:12" ht="15" customHeight="1">
      <c r="A36" s="56">
        <v>28</v>
      </c>
      <c r="B36" s="297">
        <v>10</v>
      </c>
      <c r="C36" s="299" t="s">
        <v>194</v>
      </c>
      <c r="D36" s="300" t="s">
        <v>227</v>
      </c>
      <c r="E36" s="67">
        <v>2021</v>
      </c>
      <c r="F36" s="88">
        <v>3396731</v>
      </c>
      <c r="G36" s="88">
        <v>245586152</v>
      </c>
      <c r="H36" s="93">
        <f t="shared" si="8"/>
        <v>1.3831117806675028E-2</v>
      </c>
      <c r="I36" s="70">
        <v>14285.714285714301</v>
      </c>
      <c r="J36" s="89">
        <f t="shared" si="1"/>
        <v>48524728571.428619</v>
      </c>
      <c r="K36" s="89">
        <f t="shared" si="2"/>
        <v>3508373600000.0039</v>
      </c>
      <c r="L36" s="93">
        <f t="shared" si="3"/>
        <v>1.3831117806675026E-2</v>
      </c>
    </row>
    <row r="37" spans="1:12">
      <c r="A37" s="56">
        <v>29</v>
      </c>
      <c r="B37" s="297"/>
      <c r="C37" s="299"/>
      <c r="D37" s="300"/>
      <c r="E37" s="68">
        <v>2022</v>
      </c>
      <c r="F37" s="88">
        <v>10839343</v>
      </c>
      <c r="G37" s="88">
        <v>260504575</v>
      </c>
      <c r="H37" s="93">
        <f t="shared" si="8"/>
        <v>4.1609031242541519E-2</v>
      </c>
      <c r="I37" s="70">
        <v>15625</v>
      </c>
      <c r="J37" s="89">
        <f t="shared" si="1"/>
        <v>169364734375</v>
      </c>
      <c r="K37" s="89">
        <f t="shared" si="2"/>
        <v>4070383984375</v>
      </c>
      <c r="L37" s="93">
        <f t="shared" si="3"/>
        <v>4.1609031242541519E-2</v>
      </c>
    </row>
    <row r="38" spans="1:12">
      <c r="A38" s="56">
        <v>30</v>
      </c>
      <c r="B38" s="297"/>
      <c r="C38" s="299"/>
      <c r="D38" s="300"/>
      <c r="E38" s="51">
        <v>2023</v>
      </c>
      <c r="F38" s="88">
        <v>27149480</v>
      </c>
      <c r="G38" s="88">
        <v>328648128</v>
      </c>
      <c r="H38" s="93">
        <f t="shared" si="8"/>
        <v>8.2609568370947795E-2</v>
      </c>
      <c r="I38" s="70">
        <v>15384.615384615399</v>
      </c>
      <c r="J38" s="89">
        <f t="shared" si="1"/>
        <v>417684307692.30811</v>
      </c>
      <c r="K38" s="89">
        <f t="shared" si="2"/>
        <v>5056125046153.8506</v>
      </c>
      <c r="L38" s="93">
        <f t="shared" si="3"/>
        <v>8.2609568370947795E-2</v>
      </c>
    </row>
    <row r="39" spans="1:12" ht="15" customHeight="1">
      <c r="A39" s="56">
        <v>31</v>
      </c>
      <c r="B39" s="297">
        <v>11</v>
      </c>
      <c r="C39" s="299" t="s">
        <v>195</v>
      </c>
      <c r="D39" s="300" t="s">
        <v>228</v>
      </c>
      <c r="E39" s="67">
        <v>2021</v>
      </c>
      <c r="F39" s="88">
        <v>18335466460</v>
      </c>
      <c r="G39" s="88">
        <v>1297577363103</v>
      </c>
      <c r="H39" s="93">
        <f t="shared" si="8"/>
        <v>1.4130538171653164E-2</v>
      </c>
      <c r="I39" s="70"/>
      <c r="J39" s="89">
        <f>F39</f>
        <v>18335466460</v>
      </c>
      <c r="K39" s="89">
        <f>G39</f>
        <v>1297577363103</v>
      </c>
      <c r="L39" s="93">
        <f t="shared" si="3"/>
        <v>1.4130538171653164E-2</v>
      </c>
    </row>
    <row r="40" spans="1:12">
      <c r="A40" s="56">
        <v>32</v>
      </c>
      <c r="B40" s="297"/>
      <c r="C40" s="299"/>
      <c r="D40" s="300"/>
      <c r="E40" s="68">
        <v>2022</v>
      </c>
      <c r="F40" s="88">
        <v>20111351869</v>
      </c>
      <c r="G40" s="88">
        <v>1267549300138</v>
      </c>
      <c r="H40" s="93">
        <f t="shared" si="8"/>
        <v>1.5866327145469171E-2</v>
      </c>
      <c r="I40" s="70"/>
      <c r="J40" s="89">
        <f t="shared" ref="J40:J41" si="11">F40</f>
        <v>20111351869</v>
      </c>
      <c r="K40" s="89">
        <f t="shared" ref="K40:K41" si="12">G40</f>
        <v>1267549300138</v>
      </c>
      <c r="L40" s="93">
        <f t="shared" si="3"/>
        <v>1.5866327145469171E-2</v>
      </c>
    </row>
    <row r="41" spans="1:12">
      <c r="A41" s="56">
        <v>33</v>
      </c>
      <c r="B41" s="297"/>
      <c r="C41" s="299"/>
      <c r="D41" s="300"/>
      <c r="E41" s="51">
        <v>2023</v>
      </c>
      <c r="F41" s="88">
        <v>14188438899</v>
      </c>
      <c r="G41" s="88">
        <v>1341729318010</v>
      </c>
      <c r="H41" s="93">
        <f t="shared" si="8"/>
        <v>1.05747401570115E-2</v>
      </c>
      <c r="I41" s="70"/>
      <c r="J41" s="89">
        <f t="shared" si="11"/>
        <v>14188438899</v>
      </c>
      <c r="K41" s="89">
        <f t="shared" si="12"/>
        <v>1341729318010</v>
      </c>
      <c r="L41" s="93">
        <f t="shared" si="3"/>
        <v>1.05747401570115E-2</v>
      </c>
    </row>
    <row r="42" spans="1:12">
      <c r="A42" s="56">
        <v>34</v>
      </c>
      <c r="B42" s="297">
        <v>12</v>
      </c>
      <c r="C42" s="299" t="s">
        <v>196</v>
      </c>
      <c r="D42" s="300" t="s">
        <v>229</v>
      </c>
      <c r="E42" s="67">
        <v>2021</v>
      </c>
      <c r="F42" s="88">
        <v>475390000</v>
      </c>
      <c r="G42" s="88">
        <v>1666239000</v>
      </c>
      <c r="H42" s="93">
        <f t="shared" si="8"/>
        <v>0.28530720983004237</v>
      </c>
      <c r="I42" s="70">
        <v>14285.714285714301</v>
      </c>
      <c r="J42" s="89">
        <f t="shared" si="1"/>
        <v>6791285714285.7217</v>
      </c>
      <c r="K42" s="89">
        <f t="shared" si="2"/>
        <v>23803414285714.312</v>
      </c>
      <c r="L42" s="93">
        <f t="shared" si="3"/>
        <v>0.28530720983004237</v>
      </c>
    </row>
    <row r="43" spans="1:12">
      <c r="A43" s="56">
        <v>35</v>
      </c>
      <c r="B43" s="297"/>
      <c r="C43" s="299"/>
      <c r="D43" s="300"/>
      <c r="E43" s="68">
        <v>2022</v>
      </c>
      <c r="F43" s="88">
        <v>1199345000</v>
      </c>
      <c r="G43" s="88">
        <v>2640177000</v>
      </c>
      <c r="H43" s="93">
        <f t="shared" si="8"/>
        <v>0.45426689195459241</v>
      </c>
      <c r="I43" s="70">
        <v>15625</v>
      </c>
      <c r="J43" s="89">
        <f t="shared" si="1"/>
        <v>18739765625000</v>
      </c>
      <c r="K43" s="89">
        <f t="shared" si="2"/>
        <v>41252765625000</v>
      </c>
      <c r="L43" s="93">
        <f t="shared" si="3"/>
        <v>0.45426689195459241</v>
      </c>
    </row>
    <row r="44" spans="1:12">
      <c r="A44" s="56">
        <v>36</v>
      </c>
      <c r="B44" s="297"/>
      <c r="C44" s="299"/>
      <c r="D44" s="300"/>
      <c r="E44" s="51">
        <v>2023</v>
      </c>
      <c r="F44" s="88">
        <v>499620000</v>
      </c>
      <c r="G44" s="88">
        <v>2187847000</v>
      </c>
      <c r="H44" s="93">
        <f t="shared" si="8"/>
        <v>0.22836148962884517</v>
      </c>
      <c r="I44" s="70">
        <v>15384.615384615399</v>
      </c>
      <c r="J44" s="89">
        <f t="shared" si="1"/>
        <v>7686461538461.5459</v>
      </c>
      <c r="K44" s="89">
        <f t="shared" si="2"/>
        <v>33659184615384.648</v>
      </c>
      <c r="L44" s="93">
        <f t="shared" si="3"/>
        <v>0.22836148962884517</v>
      </c>
    </row>
    <row r="45" spans="1:12">
      <c r="A45" s="56">
        <v>37</v>
      </c>
      <c r="B45" s="297">
        <v>13</v>
      </c>
      <c r="C45" s="299" t="s">
        <v>197</v>
      </c>
      <c r="D45" s="300" t="s">
        <v>230</v>
      </c>
      <c r="E45" s="67">
        <v>2021</v>
      </c>
      <c r="F45" s="88">
        <v>1028593000</v>
      </c>
      <c r="G45" s="88">
        <v>7586936000</v>
      </c>
      <c r="H45" s="93">
        <f t="shared" si="8"/>
        <v>0.13557422917499237</v>
      </c>
      <c r="I45" s="70">
        <v>14285.714285714301</v>
      </c>
      <c r="J45" s="89">
        <f t="shared" si="1"/>
        <v>14694185714285.73</v>
      </c>
      <c r="K45" s="89">
        <f t="shared" si="2"/>
        <v>108384800000000.11</v>
      </c>
      <c r="L45" s="93">
        <f t="shared" si="3"/>
        <v>0.1355742291749924</v>
      </c>
    </row>
    <row r="46" spans="1:12">
      <c r="A46" s="56">
        <v>38</v>
      </c>
      <c r="B46" s="297"/>
      <c r="C46" s="299"/>
      <c r="D46" s="300"/>
      <c r="E46" s="68">
        <v>2022</v>
      </c>
      <c r="F46" s="88">
        <v>2831123000</v>
      </c>
      <c r="G46" s="88">
        <v>10782307000</v>
      </c>
      <c r="H46" s="93">
        <f t="shared" si="8"/>
        <v>0.26257117331198232</v>
      </c>
      <c r="I46" s="70">
        <v>15625</v>
      </c>
      <c r="J46" s="89">
        <f t="shared" si="1"/>
        <v>44236296875000</v>
      </c>
      <c r="K46" s="89">
        <f t="shared" si="2"/>
        <v>168473546875000</v>
      </c>
      <c r="L46" s="93">
        <f t="shared" si="3"/>
        <v>0.26257117331198232</v>
      </c>
    </row>
    <row r="47" spans="1:12">
      <c r="A47" s="56">
        <v>39</v>
      </c>
      <c r="B47" s="297"/>
      <c r="C47" s="299"/>
      <c r="D47" s="300"/>
      <c r="E47" s="51">
        <v>2023</v>
      </c>
      <c r="F47" s="88">
        <v>1854878000</v>
      </c>
      <c r="G47" s="88">
        <v>10472711000</v>
      </c>
      <c r="H47" s="93">
        <f t="shared" si="8"/>
        <v>0.17711536201084896</v>
      </c>
      <c r="I47" s="70">
        <v>15384.615384615399</v>
      </c>
      <c r="J47" s="89">
        <f t="shared" si="1"/>
        <v>28536584615384.645</v>
      </c>
      <c r="K47" s="89">
        <f t="shared" si="2"/>
        <v>161118630769230.94</v>
      </c>
      <c r="L47" s="93">
        <f t="shared" si="3"/>
        <v>0.17711536201084896</v>
      </c>
    </row>
    <row r="48" spans="1:12" ht="15" customHeight="1">
      <c r="A48" s="56">
        <v>40</v>
      </c>
      <c r="B48" s="297">
        <v>14</v>
      </c>
      <c r="C48" s="299" t="s">
        <v>198</v>
      </c>
      <c r="D48" s="300" t="s">
        <v>231</v>
      </c>
      <c r="E48" s="67">
        <v>2021</v>
      </c>
      <c r="F48" s="88">
        <v>1265957342</v>
      </c>
      <c r="G48" s="88">
        <v>2433712191</v>
      </c>
      <c r="H48" s="93">
        <f t="shared" si="8"/>
        <v>0.52017545323624503</v>
      </c>
      <c r="I48" s="70">
        <v>14285.714285714301</v>
      </c>
      <c r="J48" s="89">
        <f t="shared" si="1"/>
        <v>18085104885714.305</v>
      </c>
      <c r="K48" s="89">
        <f t="shared" si="2"/>
        <v>34767317014285.75</v>
      </c>
      <c r="L48" s="93">
        <f t="shared" si="3"/>
        <v>0.52017545323624503</v>
      </c>
    </row>
    <row r="49" spans="1:12">
      <c r="A49" s="56">
        <v>41</v>
      </c>
      <c r="B49" s="297"/>
      <c r="C49" s="299"/>
      <c r="D49" s="300"/>
      <c r="E49" s="68">
        <v>2022</v>
      </c>
      <c r="F49" s="88">
        <v>2301605547</v>
      </c>
      <c r="G49" s="88">
        <v>3945458865</v>
      </c>
      <c r="H49" s="93">
        <f t="shared" si="8"/>
        <v>0.58335560596447888</v>
      </c>
      <c r="I49" s="70">
        <v>15625</v>
      </c>
      <c r="J49" s="89">
        <f t="shared" si="1"/>
        <v>35962586671875</v>
      </c>
      <c r="K49" s="89">
        <f t="shared" si="2"/>
        <v>61647794765625</v>
      </c>
      <c r="L49" s="93">
        <f t="shared" si="3"/>
        <v>0.58335560596447888</v>
      </c>
    </row>
    <row r="50" spans="1:12">
      <c r="A50" s="56">
        <v>42</v>
      </c>
      <c r="B50" s="297"/>
      <c r="C50" s="299"/>
      <c r="D50" s="300"/>
      <c r="E50" s="51">
        <v>2023</v>
      </c>
      <c r="F50" s="88">
        <v>1279580842</v>
      </c>
      <c r="G50" s="88">
        <v>3444319816</v>
      </c>
      <c r="H50" s="93">
        <f t="shared" si="8"/>
        <v>0.37150465414272088</v>
      </c>
      <c r="I50" s="70">
        <v>15384.615384615399</v>
      </c>
      <c r="J50" s="89">
        <f t="shared" si="1"/>
        <v>19685859107692.328</v>
      </c>
      <c r="K50" s="89">
        <f t="shared" si="2"/>
        <v>52989535630769.281</v>
      </c>
      <c r="L50" s="93">
        <f t="shared" si="3"/>
        <v>0.37150465414272088</v>
      </c>
    </row>
    <row r="51" spans="1:12">
      <c r="A51" s="56">
        <v>43</v>
      </c>
      <c r="B51" s="297">
        <v>15</v>
      </c>
      <c r="C51" s="299" t="s">
        <v>199</v>
      </c>
      <c r="D51" s="300" t="s">
        <v>232</v>
      </c>
      <c r="E51" s="67">
        <v>2021</v>
      </c>
      <c r="F51" s="88">
        <v>108852000000</v>
      </c>
      <c r="G51" s="88">
        <v>7234857000000</v>
      </c>
      <c r="H51" s="93">
        <f t="shared" si="8"/>
        <v>1.5045494333889391E-2</v>
      </c>
      <c r="I51" s="70"/>
      <c r="J51" s="89">
        <f>F51</f>
        <v>108852000000</v>
      </c>
      <c r="K51" s="89">
        <f>G51</f>
        <v>7234857000000</v>
      </c>
      <c r="L51" s="93">
        <f t="shared" si="3"/>
        <v>1.5045494333889391E-2</v>
      </c>
    </row>
    <row r="52" spans="1:12">
      <c r="A52" s="56">
        <v>44</v>
      </c>
      <c r="B52" s="297"/>
      <c r="C52" s="299"/>
      <c r="D52" s="300"/>
      <c r="E52" s="68">
        <v>2022</v>
      </c>
      <c r="F52" s="88">
        <v>378058000000</v>
      </c>
      <c r="G52" s="88">
        <v>8836089000000</v>
      </c>
      <c r="H52" s="93">
        <f t="shared" si="8"/>
        <v>4.2785671353016023E-2</v>
      </c>
      <c r="I52" s="70"/>
      <c r="J52" s="89">
        <f t="shared" ref="J52:J53" si="13">F52</f>
        <v>378058000000</v>
      </c>
      <c r="K52" s="89">
        <f t="shared" ref="K52:K53" si="14">G52</f>
        <v>8836089000000</v>
      </c>
      <c r="L52" s="93">
        <f t="shared" si="3"/>
        <v>4.2785671353016023E-2</v>
      </c>
    </row>
    <row r="53" spans="1:12">
      <c r="A53" s="56">
        <v>45</v>
      </c>
      <c r="B53" s="297"/>
      <c r="C53" s="299"/>
      <c r="D53" s="300"/>
      <c r="E53" s="51">
        <v>2023</v>
      </c>
      <c r="F53" s="88">
        <v>503131000000</v>
      </c>
      <c r="G53" s="88">
        <v>9601482000000</v>
      </c>
      <c r="H53" s="93">
        <f t="shared" si="8"/>
        <v>5.2401389702131401E-2</v>
      </c>
      <c r="I53" s="70"/>
      <c r="J53" s="89">
        <f t="shared" si="13"/>
        <v>503131000000</v>
      </c>
      <c r="K53" s="89">
        <f t="shared" si="14"/>
        <v>9601482000000</v>
      </c>
      <c r="L53" s="93">
        <f t="shared" si="3"/>
        <v>5.2401389702131401E-2</v>
      </c>
    </row>
    <row r="54" spans="1:12" ht="15" customHeight="1">
      <c r="A54" s="56">
        <v>46</v>
      </c>
      <c r="B54" s="297">
        <v>16</v>
      </c>
      <c r="C54" s="299" t="s">
        <v>200</v>
      </c>
      <c r="D54" s="300" t="s">
        <v>233</v>
      </c>
      <c r="E54" s="67">
        <v>2021</v>
      </c>
      <c r="F54" s="88">
        <v>63316596</v>
      </c>
      <c r="G54" s="88">
        <v>3691477101</v>
      </c>
      <c r="H54" s="93">
        <f t="shared" si="8"/>
        <v>1.7152103146691036E-2</v>
      </c>
      <c r="I54" s="70">
        <v>14285.714285714301</v>
      </c>
      <c r="J54" s="89">
        <f t="shared" si="1"/>
        <v>904522800000.00098</v>
      </c>
      <c r="K54" s="89">
        <f t="shared" si="2"/>
        <v>52735387157142.914</v>
      </c>
      <c r="L54" s="93">
        <f t="shared" si="3"/>
        <v>1.7152103146691036E-2</v>
      </c>
    </row>
    <row r="55" spans="1:12">
      <c r="A55" s="56">
        <v>47</v>
      </c>
      <c r="B55" s="297"/>
      <c r="C55" s="299"/>
      <c r="D55" s="300"/>
      <c r="E55" s="68">
        <v>2022</v>
      </c>
      <c r="F55" s="88">
        <v>510776097</v>
      </c>
      <c r="G55" s="88">
        <v>3593872042</v>
      </c>
      <c r="H55" s="93">
        <f t="shared" si="8"/>
        <v>0.14212417443659225</v>
      </c>
      <c r="I55" s="70">
        <v>15625</v>
      </c>
      <c r="J55" s="89">
        <f t="shared" si="1"/>
        <v>7980876515625</v>
      </c>
      <c r="K55" s="89">
        <f t="shared" si="2"/>
        <v>56154250656250</v>
      </c>
      <c r="L55" s="93">
        <f t="shared" si="3"/>
        <v>0.14212417443659225</v>
      </c>
    </row>
    <row r="56" spans="1:12">
      <c r="A56" s="56">
        <v>48</v>
      </c>
      <c r="B56" s="297"/>
      <c r="C56" s="299"/>
      <c r="D56" s="300"/>
      <c r="E56" s="51">
        <v>2023</v>
      </c>
      <c r="F56" s="88">
        <v>151043091</v>
      </c>
      <c r="G56" s="88">
        <v>3113102390</v>
      </c>
      <c r="H56" s="93">
        <f t="shared" si="8"/>
        <v>4.8518510501031092E-2</v>
      </c>
      <c r="I56" s="70">
        <v>15384.615384615399</v>
      </c>
      <c r="J56" s="89">
        <f t="shared" si="1"/>
        <v>2323739861538.4639</v>
      </c>
      <c r="K56" s="89">
        <f t="shared" si="2"/>
        <v>47893882923076.969</v>
      </c>
      <c r="L56" s="93">
        <f t="shared" si="3"/>
        <v>4.8518510501031099E-2</v>
      </c>
    </row>
    <row r="57" spans="1:12" ht="15" customHeight="1">
      <c r="A57" s="56">
        <v>49</v>
      </c>
      <c r="B57" s="297">
        <v>17</v>
      </c>
      <c r="C57" s="299" t="s">
        <v>201</v>
      </c>
      <c r="D57" s="300" t="s">
        <v>234</v>
      </c>
      <c r="E57" s="67">
        <v>2021</v>
      </c>
      <c r="F57" s="88">
        <v>265337533</v>
      </c>
      <c r="G57" s="88">
        <v>3081120556</v>
      </c>
      <c r="H57" s="93">
        <f t="shared" si="8"/>
        <v>8.6117218777206461E-2</v>
      </c>
      <c r="I57" s="70">
        <v>14285.714285714301</v>
      </c>
      <c r="J57" s="89">
        <f t="shared" si="1"/>
        <v>3790536185714.2896</v>
      </c>
      <c r="K57" s="89">
        <f t="shared" si="2"/>
        <v>44016007942857.187</v>
      </c>
      <c r="L57" s="93">
        <f t="shared" si="3"/>
        <v>8.6117218777206461E-2</v>
      </c>
    </row>
    <row r="58" spans="1:12">
      <c r="A58" s="56">
        <v>50</v>
      </c>
      <c r="B58" s="297"/>
      <c r="C58" s="299"/>
      <c r="D58" s="300"/>
      <c r="E58" s="68">
        <v>2022</v>
      </c>
      <c r="F58" s="88">
        <v>1298163594</v>
      </c>
      <c r="G58" s="88">
        <v>6497181277</v>
      </c>
      <c r="H58" s="93">
        <f t="shared" si="8"/>
        <v>0.19980412099559156</v>
      </c>
      <c r="I58" s="70">
        <v>15625</v>
      </c>
      <c r="J58" s="89">
        <f t="shared" si="1"/>
        <v>20283806156250</v>
      </c>
      <c r="K58" s="89">
        <f t="shared" si="2"/>
        <v>101518457453125</v>
      </c>
      <c r="L58" s="93">
        <f t="shared" si="3"/>
        <v>0.19980412099559156</v>
      </c>
    </row>
    <row r="59" spans="1:12">
      <c r="A59" s="56">
        <v>51</v>
      </c>
      <c r="B59" s="297"/>
      <c r="C59" s="299"/>
      <c r="D59" s="300"/>
      <c r="E59" s="51">
        <v>2023</v>
      </c>
      <c r="F59" s="88">
        <v>865313519</v>
      </c>
      <c r="G59" s="88">
        <v>3063273017</v>
      </c>
      <c r="H59" s="93">
        <f t="shared" si="8"/>
        <v>0.28248005130389592</v>
      </c>
      <c r="I59" s="70">
        <v>15384.615384615399</v>
      </c>
      <c r="J59" s="89">
        <f t="shared" si="1"/>
        <v>13312515676923.09</v>
      </c>
      <c r="K59" s="89">
        <f t="shared" si="2"/>
        <v>47127277184615.43</v>
      </c>
      <c r="L59" s="93">
        <f t="shared" si="3"/>
        <v>0.28248005130389592</v>
      </c>
    </row>
    <row r="60" spans="1:12" ht="15" customHeight="1">
      <c r="A60" s="56">
        <v>52</v>
      </c>
      <c r="B60" s="297">
        <v>18</v>
      </c>
      <c r="C60" s="299" t="s">
        <v>316</v>
      </c>
      <c r="D60" s="300" t="s">
        <v>235</v>
      </c>
      <c r="E60" s="67">
        <v>2021</v>
      </c>
      <c r="F60" s="88">
        <v>21892727</v>
      </c>
      <c r="G60" s="88">
        <v>953520745</v>
      </c>
      <c r="H60" s="93">
        <f t="shared" si="8"/>
        <v>2.2959885366731062E-2</v>
      </c>
      <c r="I60" s="70">
        <v>14285.714285714301</v>
      </c>
      <c r="J60" s="89">
        <f t="shared" si="1"/>
        <v>312753242857.14319</v>
      </c>
      <c r="K60" s="89">
        <f t="shared" si="2"/>
        <v>13621724928571.443</v>
      </c>
      <c r="L60" s="93">
        <f t="shared" si="3"/>
        <v>2.2959885366731062E-2</v>
      </c>
    </row>
    <row r="61" spans="1:12">
      <c r="A61" s="56">
        <v>53</v>
      </c>
      <c r="B61" s="297"/>
      <c r="C61" s="299"/>
      <c r="D61" s="300"/>
      <c r="E61" s="68">
        <v>2022</v>
      </c>
      <c r="F61" s="88">
        <v>14370041</v>
      </c>
      <c r="G61" s="88">
        <v>1130280124</v>
      </c>
      <c r="H61" s="93">
        <f t="shared" si="8"/>
        <v>1.2713698750310856E-2</v>
      </c>
      <c r="I61" s="70">
        <v>15625</v>
      </c>
      <c r="J61" s="89">
        <f t="shared" si="1"/>
        <v>224531890625</v>
      </c>
      <c r="K61" s="89">
        <f t="shared" si="2"/>
        <v>17660626937500</v>
      </c>
      <c r="L61" s="93">
        <f t="shared" si="3"/>
        <v>1.2713698750310856E-2</v>
      </c>
    </row>
    <row r="62" spans="1:12">
      <c r="A62" s="56">
        <v>54</v>
      </c>
      <c r="B62" s="297"/>
      <c r="C62" s="299"/>
      <c r="D62" s="300"/>
      <c r="E62" s="51">
        <v>2023</v>
      </c>
      <c r="F62" s="88">
        <v>14680427</v>
      </c>
      <c r="G62" s="88">
        <v>1757386840</v>
      </c>
      <c r="H62" s="93">
        <f t="shared" si="8"/>
        <v>8.3535546448043271E-3</v>
      </c>
      <c r="I62" s="70">
        <v>15384.615384615399</v>
      </c>
      <c r="J62" s="89">
        <f t="shared" si="1"/>
        <v>225852723076.92328</v>
      </c>
      <c r="K62" s="89">
        <f t="shared" si="2"/>
        <v>27036720615384.641</v>
      </c>
      <c r="L62" s="93">
        <f t="shared" si="3"/>
        <v>8.3535546448043271E-3</v>
      </c>
    </row>
    <row r="63" spans="1:12" ht="15" customHeight="1">
      <c r="A63" s="56">
        <v>55</v>
      </c>
      <c r="B63" s="297">
        <v>19</v>
      </c>
      <c r="C63" s="299" t="s">
        <v>203</v>
      </c>
      <c r="D63" s="300" t="s">
        <v>236</v>
      </c>
      <c r="E63" s="67">
        <v>2021</v>
      </c>
      <c r="F63" s="88">
        <v>98286586</v>
      </c>
      <c r="G63" s="88">
        <v>874621599</v>
      </c>
      <c r="H63" s="93">
        <f t="shared" si="8"/>
        <v>0.11237612484344787</v>
      </c>
      <c r="I63" s="70">
        <v>14285.714285714301</v>
      </c>
      <c r="J63" s="89">
        <f t="shared" si="1"/>
        <v>1404094085714.2871</v>
      </c>
      <c r="K63" s="89">
        <f t="shared" si="2"/>
        <v>12494594271428.584</v>
      </c>
      <c r="L63" s="93">
        <f t="shared" si="3"/>
        <v>0.11237612484344786</v>
      </c>
    </row>
    <row r="64" spans="1:12">
      <c r="A64" s="56">
        <v>56</v>
      </c>
      <c r="B64" s="297"/>
      <c r="C64" s="299"/>
      <c r="D64" s="300"/>
      <c r="E64" s="68">
        <v>2022</v>
      </c>
      <c r="F64" s="88">
        <v>379772107</v>
      </c>
      <c r="G64" s="88">
        <v>1278805856</v>
      </c>
      <c r="H64" s="93">
        <f t="shared" si="8"/>
        <v>0.2969740130748979</v>
      </c>
      <c r="I64" s="70">
        <v>15625</v>
      </c>
      <c r="J64" s="89">
        <f t="shared" si="1"/>
        <v>5933939171875</v>
      </c>
      <c r="K64" s="89">
        <f t="shared" si="2"/>
        <v>19981341500000</v>
      </c>
      <c r="L64" s="93">
        <f t="shared" si="3"/>
        <v>0.2969740130748979</v>
      </c>
    </row>
    <row r="65" spans="1:12">
      <c r="A65" s="56">
        <v>57</v>
      </c>
      <c r="B65" s="297"/>
      <c r="C65" s="299"/>
      <c r="D65" s="300"/>
      <c r="E65" s="51">
        <v>2023</v>
      </c>
      <c r="F65" s="88">
        <v>195672112</v>
      </c>
      <c r="G65" s="88">
        <v>1633107192</v>
      </c>
      <c r="H65" s="93">
        <f t="shared" si="8"/>
        <v>0.1198158412127059</v>
      </c>
      <c r="I65" s="70">
        <v>15384.615384615399</v>
      </c>
      <c r="J65" s="89">
        <f t="shared" si="1"/>
        <v>3010340184615.3877</v>
      </c>
      <c r="K65" s="89">
        <f t="shared" si="2"/>
        <v>25124726030769.254</v>
      </c>
      <c r="L65" s="93">
        <f t="shared" si="3"/>
        <v>0.11981584121270591</v>
      </c>
    </row>
    <row r="66" spans="1:12" ht="15" customHeight="1">
      <c r="A66" s="56">
        <v>58</v>
      </c>
      <c r="B66" s="297">
        <v>20</v>
      </c>
      <c r="C66" s="299" t="s">
        <v>204</v>
      </c>
      <c r="D66" s="300" t="s">
        <v>237</v>
      </c>
      <c r="E66" s="67">
        <v>2021</v>
      </c>
      <c r="F66" s="88">
        <v>130097</v>
      </c>
      <c r="G66" s="88">
        <v>42663309</v>
      </c>
      <c r="H66" s="93">
        <f t="shared" si="8"/>
        <v>3.0493884100738647E-3</v>
      </c>
      <c r="I66" s="70">
        <v>14285.714285714301</v>
      </c>
      <c r="J66" s="89">
        <f t="shared" si="1"/>
        <v>1858528571.4285734</v>
      </c>
      <c r="K66" s="89">
        <f t="shared" si="2"/>
        <v>609475842857.14355</v>
      </c>
      <c r="L66" s="93">
        <f t="shared" si="3"/>
        <v>3.0493884100738643E-3</v>
      </c>
    </row>
    <row r="67" spans="1:12">
      <c r="A67" s="56">
        <v>59</v>
      </c>
      <c r="B67" s="297"/>
      <c r="C67" s="299"/>
      <c r="D67" s="300"/>
      <c r="E67" s="68">
        <v>2022</v>
      </c>
      <c r="F67" s="88">
        <v>861095</v>
      </c>
      <c r="G67" s="88">
        <v>189445736</v>
      </c>
      <c r="H67" s="93">
        <f t="shared" si="8"/>
        <v>4.5453385131877556E-3</v>
      </c>
      <c r="I67" s="70">
        <v>15625</v>
      </c>
      <c r="J67" s="89">
        <f t="shared" si="1"/>
        <v>13454609375</v>
      </c>
      <c r="K67" s="89">
        <f t="shared" si="2"/>
        <v>2960089625000</v>
      </c>
      <c r="L67" s="93">
        <f t="shared" si="3"/>
        <v>4.5453385131877556E-3</v>
      </c>
    </row>
    <row r="68" spans="1:12">
      <c r="A68" s="56">
        <v>60</v>
      </c>
      <c r="B68" s="297"/>
      <c r="C68" s="299"/>
      <c r="D68" s="300"/>
      <c r="E68" s="51">
        <v>2023</v>
      </c>
      <c r="F68" s="88">
        <v>6630627</v>
      </c>
      <c r="G68" s="88">
        <v>194795430</v>
      </c>
      <c r="H68" s="93">
        <f t="shared" si="8"/>
        <v>3.4038924835146284E-2</v>
      </c>
      <c r="I68" s="70">
        <v>15384.615384615399</v>
      </c>
      <c r="J68" s="89">
        <f t="shared" si="1"/>
        <v>102009646153.84625</v>
      </c>
      <c r="K68" s="89">
        <f t="shared" si="2"/>
        <v>2996852769230.772</v>
      </c>
      <c r="L68" s="93">
        <f t="shared" si="3"/>
        <v>3.4038924835146291E-2</v>
      </c>
    </row>
    <row r="69" spans="1:12" ht="15" customHeight="1">
      <c r="A69" s="56">
        <v>61</v>
      </c>
      <c r="B69" s="297">
        <v>21</v>
      </c>
      <c r="C69" s="299" t="s">
        <v>205</v>
      </c>
      <c r="D69" s="300" t="s">
        <v>238</v>
      </c>
      <c r="E69" s="67">
        <v>2021</v>
      </c>
      <c r="F69" s="88">
        <v>186183903</v>
      </c>
      <c r="G69" s="88">
        <v>1036704159</v>
      </c>
      <c r="H69" s="93">
        <f t="shared" si="8"/>
        <v>0.17959212508570635</v>
      </c>
      <c r="I69" s="70">
        <v>14285.714285714301</v>
      </c>
      <c r="J69" s="89">
        <f t="shared" si="1"/>
        <v>2659770042857.1455</v>
      </c>
      <c r="K69" s="89">
        <f t="shared" si="2"/>
        <v>14810059414285.73</v>
      </c>
      <c r="L69" s="93">
        <f t="shared" si="3"/>
        <v>0.17959212508570632</v>
      </c>
    </row>
    <row r="70" spans="1:12">
      <c r="A70" s="56">
        <v>62</v>
      </c>
      <c r="B70" s="297"/>
      <c r="C70" s="299"/>
      <c r="D70" s="300"/>
      <c r="E70" s="68">
        <v>2022</v>
      </c>
      <c r="F70" s="88">
        <v>341903507</v>
      </c>
      <c r="G70" s="88">
        <v>1982578564</v>
      </c>
      <c r="H70" s="93">
        <f t="shared" si="8"/>
        <v>0.1724539512372131</v>
      </c>
      <c r="I70" s="70">
        <v>15625</v>
      </c>
      <c r="J70" s="89">
        <f t="shared" si="1"/>
        <v>5342242296875</v>
      </c>
      <c r="K70" s="89">
        <f t="shared" si="2"/>
        <v>30977790062500</v>
      </c>
      <c r="L70" s="93">
        <f t="shared" si="3"/>
        <v>0.1724539512372131</v>
      </c>
    </row>
    <row r="71" spans="1:12">
      <c r="A71" s="56">
        <v>63</v>
      </c>
      <c r="B71" s="297"/>
      <c r="C71" s="299"/>
      <c r="D71" s="300"/>
      <c r="E71" s="51">
        <v>2023</v>
      </c>
      <c r="F71" s="88">
        <v>315623893</v>
      </c>
      <c r="G71" s="88">
        <v>2156687895</v>
      </c>
      <c r="H71" s="93">
        <f t="shared" si="8"/>
        <v>0.1463465778853458</v>
      </c>
      <c r="I71" s="70">
        <v>15384.615384615399</v>
      </c>
      <c r="J71" s="89">
        <f t="shared" si="1"/>
        <v>4855752200000.0049</v>
      </c>
      <c r="K71" s="89">
        <f t="shared" si="2"/>
        <v>33179813769230.801</v>
      </c>
      <c r="L71" s="93">
        <f t="shared" si="3"/>
        <v>0.1463465778853458</v>
      </c>
    </row>
    <row r="72" spans="1:12" ht="15" customHeight="1">
      <c r="A72" s="56">
        <v>64</v>
      </c>
      <c r="B72" s="297">
        <v>22</v>
      </c>
      <c r="C72" s="299" t="s">
        <v>206</v>
      </c>
      <c r="D72" s="300" t="s">
        <v>239</v>
      </c>
      <c r="E72" s="67">
        <v>2021</v>
      </c>
      <c r="F72" s="88">
        <v>354024370</v>
      </c>
      <c r="G72" s="88">
        <v>829026937</v>
      </c>
      <c r="H72" s="93">
        <f t="shared" si="8"/>
        <v>0.42703602766046189</v>
      </c>
      <c r="I72" s="70">
        <v>14285.714285714301</v>
      </c>
      <c r="J72" s="89">
        <f t="shared" si="1"/>
        <v>5057491000000.0049</v>
      </c>
      <c r="K72" s="89">
        <f t="shared" si="2"/>
        <v>11843241957142.869</v>
      </c>
      <c r="L72" s="93">
        <f t="shared" si="3"/>
        <v>0.42703602766046189</v>
      </c>
    </row>
    <row r="73" spans="1:12">
      <c r="A73" s="56">
        <v>65</v>
      </c>
      <c r="B73" s="297"/>
      <c r="C73" s="299"/>
      <c r="D73" s="300"/>
      <c r="E73" s="68">
        <v>2022</v>
      </c>
      <c r="F73" s="88">
        <v>695908034</v>
      </c>
      <c r="G73" s="88">
        <v>1129086804</v>
      </c>
      <c r="H73" s="93">
        <f t="shared" si="8"/>
        <v>0.61634591028308572</v>
      </c>
      <c r="I73" s="70">
        <v>15625</v>
      </c>
      <c r="J73" s="89">
        <f t="shared" si="1"/>
        <v>10873563031250</v>
      </c>
      <c r="K73" s="89">
        <f t="shared" si="2"/>
        <v>17641981312500</v>
      </c>
      <c r="L73" s="93">
        <f t="shared" si="3"/>
        <v>0.61634591028308572</v>
      </c>
    </row>
    <row r="74" spans="1:12">
      <c r="A74" s="56">
        <v>66</v>
      </c>
      <c r="B74" s="297"/>
      <c r="C74" s="299"/>
      <c r="D74" s="300"/>
      <c r="E74" s="51">
        <v>2023</v>
      </c>
      <c r="F74" s="88">
        <v>528748412</v>
      </c>
      <c r="G74" s="88">
        <v>1312042245</v>
      </c>
      <c r="H74" s="93">
        <f t="shared" si="8"/>
        <v>0.40299648430908563</v>
      </c>
      <c r="I74" s="70">
        <v>15384.615384615399</v>
      </c>
      <c r="J74" s="89">
        <f t="shared" ref="J74:J104" si="15">F74*I74</f>
        <v>8134590953846.1611</v>
      </c>
      <c r="K74" s="89">
        <f t="shared" ref="K74:K104" si="16">G74*I74</f>
        <v>20185265307692.328</v>
      </c>
      <c r="L74" s="93">
        <f t="shared" ref="L74:L110" si="17">J74/K74</f>
        <v>0.40299648430908558</v>
      </c>
    </row>
    <row r="75" spans="1:12" ht="15" customHeight="1">
      <c r="A75" s="56">
        <v>67</v>
      </c>
      <c r="B75" s="297">
        <v>23</v>
      </c>
      <c r="C75" s="299" t="s">
        <v>207</v>
      </c>
      <c r="D75" s="300" t="s">
        <v>240</v>
      </c>
      <c r="E75" s="67">
        <v>2021</v>
      </c>
      <c r="F75" s="88">
        <v>12142010</v>
      </c>
      <c r="G75" s="88">
        <v>177639085</v>
      </c>
      <c r="H75" s="93">
        <f t="shared" si="8"/>
        <v>6.8352130951361292E-2</v>
      </c>
      <c r="I75" s="70">
        <v>14285.714285714301</v>
      </c>
      <c r="J75" s="89">
        <f t="shared" si="15"/>
        <v>173457285714.28589</v>
      </c>
      <c r="K75" s="89">
        <f t="shared" si="16"/>
        <v>2537701214285.7168</v>
      </c>
      <c r="L75" s="93">
        <f t="shared" si="17"/>
        <v>6.8352130951361292E-2</v>
      </c>
    </row>
    <row r="76" spans="1:12">
      <c r="A76" s="56">
        <v>68</v>
      </c>
      <c r="B76" s="297"/>
      <c r="C76" s="299"/>
      <c r="D76" s="300"/>
      <c r="E76" s="68">
        <v>2022</v>
      </c>
      <c r="F76" s="88">
        <v>25585539</v>
      </c>
      <c r="G76" s="88">
        <v>210993872</v>
      </c>
      <c r="H76" s="93">
        <f t="shared" si="8"/>
        <v>0.12126200044331145</v>
      </c>
      <c r="I76" s="70">
        <v>15625</v>
      </c>
      <c r="J76" s="89">
        <f t="shared" si="15"/>
        <v>399774046875</v>
      </c>
      <c r="K76" s="89">
        <f t="shared" si="16"/>
        <v>3296779250000</v>
      </c>
      <c r="L76" s="93">
        <f t="shared" si="17"/>
        <v>0.12126200044331145</v>
      </c>
    </row>
    <row r="77" spans="1:12">
      <c r="A77" s="56">
        <v>69</v>
      </c>
      <c r="B77" s="297"/>
      <c r="C77" s="299"/>
      <c r="D77" s="300"/>
      <c r="E77" s="51">
        <v>2023</v>
      </c>
      <c r="F77" s="88">
        <v>24638813</v>
      </c>
      <c r="G77" s="88">
        <v>247068111</v>
      </c>
      <c r="H77" s="93">
        <f t="shared" si="8"/>
        <v>9.9724779941349859E-2</v>
      </c>
      <c r="I77" s="70">
        <v>15384.615384615399</v>
      </c>
      <c r="J77" s="89">
        <f t="shared" si="15"/>
        <v>379058661538.46191</v>
      </c>
      <c r="K77" s="89">
        <f t="shared" si="16"/>
        <v>3801047861538.4653</v>
      </c>
      <c r="L77" s="93">
        <f t="shared" si="17"/>
        <v>9.9724779941349859E-2</v>
      </c>
    </row>
    <row r="78" spans="1:12" ht="15" customHeight="1">
      <c r="A78" s="56">
        <v>70</v>
      </c>
      <c r="B78" s="297">
        <v>24</v>
      </c>
      <c r="C78" s="299" t="s">
        <v>208</v>
      </c>
      <c r="D78" s="300" t="s">
        <v>241</v>
      </c>
      <c r="E78" s="67">
        <v>2021</v>
      </c>
      <c r="F78" s="88">
        <v>205164329</v>
      </c>
      <c r="G78" s="88">
        <v>435317386</v>
      </c>
      <c r="H78" s="93">
        <f t="shared" si="8"/>
        <v>0.47129826558317156</v>
      </c>
      <c r="I78" s="70">
        <v>14285.714285714301</v>
      </c>
      <c r="J78" s="89">
        <f t="shared" si="15"/>
        <v>2930918985714.2886</v>
      </c>
      <c r="K78" s="89">
        <f t="shared" si="16"/>
        <v>6218819800000.0068</v>
      </c>
      <c r="L78" s="93">
        <f t="shared" si="17"/>
        <v>0.47129826558317151</v>
      </c>
    </row>
    <row r="79" spans="1:12">
      <c r="A79" s="56">
        <v>71</v>
      </c>
      <c r="B79" s="297"/>
      <c r="C79" s="299"/>
      <c r="D79" s="300"/>
      <c r="E79" s="68">
        <v>2022</v>
      </c>
      <c r="F79" s="88">
        <v>239896019</v>
      </c>
      <c r="G79" s="88">
        <v>404831175</v>
      </c>
      <c r="H79" s="93">
        <f t="shared" si="8"/>
        <v>0.59258286864888798</v>
      </c>
      <c r="I79" s="70">
        <v>15625</v>
      </c>
      <c r="J79" s="89">
        <f t="shared" si="15"/>
        <v>3748375296875</v>
      </c>
      <c r="K79" s="89">
        <f t="shared" si="16"/>
        <v>6325487109375</v>
      </c>
      <c r="L79" s="93">
        <f t="shared" si="17"/>
        <v>0.59258286864888798</v>
      </c>
    </row>
    <row r="80" spans="1:12">
      <c r="A80" s="56">
        <v>72</v>
      </c>
      <c r="B80" s="297"/>
      <c r="C80" s="299"/>
      <c r="D80" s="300"/>
      <c r="E80" s="51">
        <v>2023</v>
      </c>
      <c r="F80" s="88">
        <v>162269459</v>
      </c>
      <c r="G80" s="88">
        <v>408454573</v>
      </c>
      <c r="H80" s="93">
        <f t="shared" si="8"/>
        <v>0.39727663668488294</v>
      </c>
      <c r="I80" s="70">
        <v>15384.615384615399</v>
      </c>
      <c r="J80" s="89">
        <f t="shared" si="15"/>
        <v>2496453215384.6177</v>
      </c>
      <c r="K80" s="89">
        <f t="shared" si="16"/>
        <v>6283916507692.3135</v>
      </c>
      <c r="L80" s="93">
        <f t="shared" si="17"/>
        <v>0.39727663668488294</v>
      </c>
    </row>
    <row r="81" spans="1:12" ht="15" customHeight="1">
      <c r="A81" s="56">
        <v>73</v>
      </c>
      <c r="B81" s="297">
        <v>25</v>
      </c>
      <c r="C81" s="299" t="s">
        <v>209</v>
      </c>
      <c r="D81" s="300" t="s">
        <v>242</v>
      </c>
      <c r="E81" s="67">
        <v>2021</v>
      </c>
      <c r="F81" s="88">
        <v>65607407</v>
      </c>
      <c r="G81" s="88">
        <v>858101884</v>
      </c>
      <c r="H81" s="93">
        <f t="shared" si="8"/>
        <v>7.6456430434780398E-2</v>
      </c>
      <c r="I81" s="70">
        <v>14285.714285714301</v>
      </c>
      <c r="J81" s="89">
        <f t="shared" si="15"/>
        <v>937248671428.57239</v>
      </c>
      <c r="K81" s="89">
        <f t="shared" si="16"/>
        <v>12258598342857.156</v>
      </c>
      <c r="L81" s="93">
        <f t="shared" si="17"/>
        <v>7.6456430434780398E-2</v>
      </c>
    </row>
    <row r="82" spans="1:12">
      <c r="A82" s="56">
        <v>74</v>
      </c>
      <c r="B82" s="297"/>
      <c r="C82" s="299"/>
      <c r="D82" s="300"/>
      <c r="E82" s="68">
        <v>2022</v>
      </c>
      <c r="F82" s="88">
        <v>93885354</v>
      </c>
      <c r="G82" s="88">
        <v>899329557</v>
      </c>
      <c r="H82" s="93">
        <f t="shared" si="8"/>
        <v>0.10439482753484104</v>
      </c>
      <c r="I82" s="70">
        <v>15625</v>
      </c>
      <c r="J82" s="89">
        <f t="shared" si="15"/>
        <v>1466958656250</v>
      </c>
      <c r="K82" s="89">
        <f t="shared" si="16"/>
        <v>14052024328125</v>
      </c>
      <c r="L82" s="93">
        <f t="shared" si="17"/>
        <v>0.10439482753484104</v>
      </c>
    </row>
    <row r="83" spans="1:12">
      <c r="A83" s="56">
        <v>75</v>
      </c>
      <c r="B83" s="297"/>
      <c r="C83" s="299"/>
      <c r="D83" s="300"/>
      <c r="E83" s="51">
        <v>2023</v>
      </c>
      <c r="F83" s="88">
        <v>20846270</v>
      </c>
      <c r="G83" s="88">
        <v>947837728</v>
      </c>
      <c r="H83" s="93">
        <f t="shared" si="8"/>
        <v>2.1993500980370343E-2</v>
      </c>
      <c r="I83" s="70">
        <v>15384.615384615399</v>
      </c>
      <c r="J83" s="89">
        <f t="shared" si="15"/>
        <v>320711846153.84644</v>
      </c>
      <c r="K83" s="89">
        <f t="shared" si="16"/>
        <v>14582118892307.707</v>
      </c>
      <c r="L83" s="93">
        <f t="shared" si="17"/>
        <v>2.1993500980370343E-2</v>
      </c>
    </row>
    <row r="84" spans="1:12" ht="15" customHeight="1">
      <c r="A84" s="56">
        <v>76</v>
      </c>
      <c r="B84" s="297">
        <v>26</v>
      </c>
      <c r="C84" s="299" t="s">
        <v>210</v>
      </c>
      <c r="D84" s="300" t="s">
        <v>243</v>
      </c>
      <c r="E84" s="67">
        <v>2021</v>
      </c>
      <c r="F84" s="88">
        <v>100566379</v>
      </c>
      <c r="G84" s="88">
        <v>257720439</v>
      </c>
      <c r="H84" s="93">
        <f t="shared" si="8"/>
        <v>0.39021499183462122</v>
      </c>
      <c r="I84" s="70">
        <v>14285.714285714301</v>
      </c>
      <c r="J84" s="89">
        <f t="shared" si="15"/>
        <v>1436662557142.8586</v>
      </c>
      <c r="K84" s="89">
        <f t="shared" si="16"/>
        <v>3681720557142.8608</v>
      </c>
      <c r="L84" s="93">
        <f t="shared" si="17"/>
        <v>0.39021499183462127</v>
      </c>
    </row>
    <row r="85" spans="1:12">
      <c r="A85" s="56">
        <v>77</v>
      </c>
      <c r="B85" s="297"/>
      <c r="C85" s="299"/>
      <c r="D85" s="300"/>
      <c r="E85" s="68">
        <v>2022</v>
      </c>
      <c r="F85" s="88">
        <v>179391667</v>
      </c>
      <c r="G85" s="88">
        <v>306547771</v>
      </c>
      <c r="H85" s="93">
        <f t="shared" si="8"/>
        <v>0.58519971101013157</v>
      </c>
      <c r="I85" s="70">
        <v>15625</v>
      </c>
      <c r="J85" s="89">
        <f t="shared" si="15"/>
        <v>2802994796875</v>
      </c>
      <c r="K85" s="89">
        <f t="shared" si="16"/>
        <v>4789808921875</v>
      </c>
      <c r="L85" s="93">
        <f t="shared" si="17"/>
        <v>0.58519971101013157</v>
      </c>
    </row>
    <row r="86" spans="1:12">
      <c r="A86" s="56">
        <v>78</v>
      </c>
      <c r="B86" s="297"/>
      <c r="C86" s="299"/>
      <c r="D86" s="300"/>
      <c r="E86" s="51">
        <v>2023</v>
      </c>
      <c r="F86" s="88">
        <v>21686927</v>
      </c>
      <c r="G86" s="88">
        <v>229500650</v>
      </c>
      <c r="H86" s="93">
        <f t="shared" si="8"/>
        <v>9.4496146307210899E-2</v>
      </c>
      <c r="I86" s="70">
        <v>15384.615384615399</v>
      </c>
      <c r="J86" s="89">
        <f t="shared" si="15"/>
        <v>333645030769.23108</v>
      </c>
      <c r="K86" s="89">
        <f t="shared" si="16"/>
        <v>3530779230769.2344</v>
      </c>
      <c r="L86" s="93">
        <f t="shared" si="17"/>
        <v>9.4496146307210885E-2</v>
      </c>
    </row>
    <row r="87" spans="1:12" ht="15" customHeight="1">
      <c r="A87" s="56">
        <v>79</v>
      </c>
      <c r="B87" s="297">
        <v>27</v>
      </c>
      <c r="C87" s="299" t="s">
        <v>211</v>
      </c>
      <c r="D87" s="300" t="s">
        <v>244</v>
      </c>
      <c r="E87" s="67">
        <v>2021</v>
      </c>
      <c r="F87" s="88">
        <v>20702575</v>
      </c>
      <c r="G87" s="88">
        <v>325466330</v>
      </c>
      <c r="H87" s="93">
        <f t="shared" si="8"/>
        <v>6.3608960717995003E-2</v>
      </c>
      <c r="I87" s="70">
        <v>14285.714285714301</v>
      </c>
      <c r="J87" s="89">
        <f t="shared" si="15"/>
        <v>295751071428.57172</v>
      </c>
      <c r="K87" s="89">
        <f t="shared" si="16"/>
        <v>4649519000000.0049</v>
      </c>
      <c r="L87" s="93">
        <f t="shared" si="17"/>
        <v>6.3608960717995003E-2</v>
      </c>
    </row>
    <row r="88" spans="1:12">
      <c r="A88" s="56">
        <v>80</v>
      </c>
      <c r="B88" s="297"/>
      <c r="C88" s="299"/>
      <c r="D88" s="300"/>
      <c r="E88" s="68">
        <v>2022</v>
      </c>
      <c r="F88" s="88">
        <v>26119280</v>
      </c>
      <c r="G88" s="88">
        <v>379305467</v>
      </c>
      <c r="H88" s="93">
        <f t="shared" si="8"/>
        <v>6.8860805531178917E-2</v>
      </c>
      <c r="I88" s="70">
        <v>15625</v>
      </c>
      <c r="J88" s="89">
        <f t="shared" si="15"/>
        <v>408113750000</v>
      </c>
      <c r="K88" s="89">
        <f t="shared" si="16"/>
        <v>5926647921875</v>
      </c>
      <c r="L88" s="93">
        <f t="shared" si="17"/>
        <v>6.8860805531178917E-2</v>
      </c>
    </row>
    <row r="89" spans="1:12">
      <c r="A89" s="56">
        <v>81</v>
      </c>
      <c r="B89" s="297"/>
      <c r="C89" s="299"/>
      <c r="D89" s="300"/>
      <c r="E89" s="51">
        <v>2023</v>
      </c>
      <c r="F89" s="88">
        <v>25763464</v>
      </c>
      <c r="G89" s="88">
        <v>432180554</v>
      </c>
      <c r="H89" s="93">
        <f t="shared" si="8"/>
        <v>5.9612733061562041E-2</v>
      </c>
      <c r="I89" s="70">
        <v>15384.615384615399</v>
      </c>
      <c r="J89" s="89">
        <f t="shared" si="15"/>
        <v>396360984615.38501</v>
      </c>
      <c r="K89" s="89">
        <f t="shared" si="16"/>
        <v>6648931600000.0068</v>
      </c>
      <c r="L89" s="93">
        <f t="shared" si="17"/>
        <v>5.9612733061562041E-2</v>
      </c>
    </row>
    <row r="90" spans="1:12" ht="15" customHeight="1">
      <c r="A90" s="56">
        <v>82</v>
      </c>
      <c r="B90" s="297">
        <v>28</v>
      </c>
      <c r="C90" s="299" t="s">
        <v>212</v>
      </c>
      <c r="D90" s="300" t="s">
        <v>245</v>
      </c>
      <c r="E90" s="67">
        <v>2021</v>
      </c>
      <c r="F90" s="88">
        <v>25041806</v>
      </c>
      <c r="G90" s="88">
        <v>161236150</v>
      </c>
      <c r="H90" s="93">
        <f t="shared" si="8"/>
        <v>0.15531136162702966</v>
      </c>
      <c r="I90" s="70">
        <v>14285.714285714301</v>
      </c>
      <c r="J90" s="89">
        <f t="shared" si="15"/>
        <v>357740085714.28607</v>
      </c>
      <c r="K90" s="89">
        <f t="shared" si="16"/>
        <v>2303373571428.5737</v>
      </c>
      <c r="L90" s="93">
        <f t="shared" si="17"/>
        <v>0.15531136162702966</v>
      </c>
    </row>
    <row r="91" spans="1:12">
      <c r="A91" s="56">
        <v>83</v>
      </c>
      <c r="B91" s="297"/>
      <c r="C91" s="299"/>
      <c r="D91" s="300"/>
      <c r="E91" s="68">
        <v>2022</v>
      </c>
      <c r="F91" s="88">
        <v>43332323</v>
      </c>
      <c r="G91" s="88">
        <v>179354447</v>
      </c>
      <c r="H91" s="93">
        <f t="shared" si="8"/>
        <v>0.24160160913099635</v>
      </c>
      <c r="I91" s="70">
        <v>15625</v>
      </c>
      <c r="J91" s="89">
        <f t="shared" si="15"/>
        <v>677067546875</v>
      </c>
      <c r="K91" s="89">
        <f t="shared" si="16"/>
        <v>2802413234375</v>
      </c>
      <c r="L91" s="93">
        <f t="shared" si="17"/>
        <v>0.24160160913099635</v>
      </c>
    </row>
    <row r="92" spans="1:12">
      <c r="A92" s="56">
        <v>84</v>
      </c>
      <c r="B92" s="297"/>
      <c r="C92" s="299"/>
      <c r="D92" s="300"/>
      <c r="E92" s="51">
        <v>2023</v>
      </c>
      <c r="F92" s="88">
        <v>40890652</v>
      </c>
      <c r="G92" s="88">
        <v>203871968</v>
      </c>
      <c r="H92" s="93">
        <f t="shared" si="8"/>
        <v>0.20057025201228254</v>
      </c>
      <c r="I92" s="70">
        <v>15384.615384615399</v>
      </c>
      <c r="J92" s="89">
        <f t="shared" si="15"/>
        <v>629086953846.15442</v>
      </c>
      <c r="K92" s="89">
        <f t="shared" si="16"/>
        <v>3136491815384.6182</v>
      </c>
      <c r="L92" s="93">
        <f t="shared" si="17"/>
        <v>0.20057025201228254</v>
      </c>
    </row>
    <row r="93" spans="1:12">
      <c r="A93" s="56">
        <v>85</v>
      </c>
      <c r="B93" s="297">
        <v>29</v>
      </c>
      <c r="C93" s="299" t="s">
        <v>213</v>
      </c>
      <c r="D93" s="300" t="s">
        <v>246</v>
      </c>
      <c r="E93" s="67">
        <v>2021</v>
      </c>
      <c r="F93" s="88">
        <v>84578000000</v>
      </c>
      <c r="G93" s="88">
        <v>2847296000000</v>
      </c>
      <c r="H93" s="93">
        <f t="shared" si="8"/>
        <v>2.9704674189125403E-2</v>
      </c>
      <c r="I93" s="70"/>
      <c r="J93" s="89">
        <f>F93</f>
        <v>84578000000</v>
      </c>
      <c r="K93" s="89">
        <f>G93</f>
        <v>2847296000000</v>
      </c>
      <c r="L93" s="93">
        <f t="shared" si="17"/>
        <v>2.9704674189125403E-2</v>
      </c>
    </row>
    <row r="94" spans="1:12">
      <c r="A94" s="56">
        <v>86</v>
      </c>
      <c r="B94" s="297"/>
      <c r="C94" s="299"/>
      <c r="D94" s="300"/>
      <c r="E94" s="68">
        <v>2022</v>
      </c>
      <c r="F94" s="88">
        <v>115667000000</v>
      </c>
      <c r="G94" s="88">
        <v>2809869000000</v>
      </c>
      <c r="H94" s="93">
        <f t="shared" si="8"/>
        <v>4.1164552511166894E-2</v>
      </c>
      <c r="I94" s="70"/>
      <c r="J94" s="89">
        <f t="shared" ref="J94:J101" si="18">F94</f>
        <v>115667000000</v>
      </c>
      <c r="K94" s="89">
        <f t="shared" ref="K94:K101" si="19">G94</f>
        <v>2809869000000</v>
      </c>
      <c r="L94" s="93">
        <f t="shared" si="17"/>
        <v>4.1164552511166894E-2</v>
      </c>
    </row>
    <row r="95" spans="1:12">
      <c r="A95" s="56">
        <v>87</v>
      </c>
      <c r="B95" s="297"/>
      <c r="C95" s="299"/>
      <c r="D95" s="300"/>
      <c r="E95" s="51">
        <v>2023</v>
      </c>
      <c r="F95" s="88">
        <v>188678000000</v>
      </c>
      <c r="G95" s="88">
        <v>3509253000000</v>
      </c>
      <c r="H95" s="93">
        <f t="shared" si="8"/>
        <v>5.3765858431979681E-2</v>
      </c>
      <c r="I95" s="70"/>
      <c r="J95" s="89">
        <f t="shared" si="18"/>
        <v>188678000000</v>
      </c>
      <c r="K95" s="89">
        <f t="shared" si="19"/>
        <v>3509253000000</v>
      </c>
      <c r="L95" s="93">
        <f t="shared" si="17"/>
        <v>5.3765858431979681E-2</v>
      </c>
    </row>
    <row r="96" spans="1:12">
      <c r="A96" s="56">
        <v>88</v>
      </c>
      <c r="B96" s="297">
        <v>30</v>
      </c>
      <c r="C96" s="299" t="s">
        <v>214</v>
      </c>
      <c r="D96" s="300" t="s">
        <v>247</v>
      </c>
      <c r="E96" s="67">
        <v>2021</v>
      </c>
      <c r="F96" s="88">
        <v>165614881000</v>
      </c>
      <c r="G96" s="88">
        <v>989060914000</v>
      </c>
      <c r="H96" s="93">
        <f t="shared" si="8"/>
        <v>0.16744659368876849</v>
      </c>
      <c r="I96" s="70"/>
      <c r="J96" s="89">
        <f t="shared" si="18"/>
        <v>165614881000</v>
      </c>
      <c r="K96" s="89">
        <f t="shared" si="19"/>
        <v>989060914000</v>
      </c>
      <c r="L96" s="93">
        <f t="shared" si="17"/>
        <v>0.16744659368876849</v>
      </c>
    </row>
    <row r="97" spans="1:12">
      <c r="A97" s="56">
        <v>89</v>
      </c>
      <c r="B97" s="297"/>
      <c r="C97" s="299"/>
      <c r="D97" s="300"/>
      <c r="E97" s="68">
        <v>2022</v>
      </c>
      <c r="F97" s="88">
        <v>327830339000</v>
      </c>
      <c r="G97" s="88">
        <v>1302505367000</v>
      </c>
      <c r="H97" s="93">
        <f t="shared" si="8"/>
        <v>0.25169212143446007</v>
      </c>
      <c r="I97" s="70"/>
      <c r="J97" s="89">
        <f t="shared" si="18"/>
        <v>327830339000</v>
      </c>
      <c r="K97" s="89">
        <f t="shared" si="19"/>
        <v>1302505367000</v>
      </c>
      <c r="L97" s="93">
        <f t="shared" si="17"/>
        <v>0.25169212143446007</v>
      </c>
    </row>
    <row r="98" spans="1:12">
      <c r="A98" s="56">
        <v>90</v>
      </c>
      <c r="B98" s="297"/>
      <c r="C98" s="299"/>
      <c r="D98" s="300"/>
      <c r="E98" s="51">
        <v>2023</v>
      </c>
      <c r="F98" s="88">
        <v>221711596000</v>
      </c>
      <c r="G98" s="88">
        <v>1150900654000</v>
      </c>
      <c r="H98" s="93">
        <f t="shared" si="8"/>
        <v>0.19264181945629513</v>
      </c>
      <c r="I98" s="70"/>
      <c r="J98" s="89">
        <f t="shared" si="18"/>
        <v>221711596000</v>
      </c>
      <c r="K98" s="89">
        <f t="shared" si="19"/>
        <v>1150900654000</v>
      </c>
      <c r="L98" s="93">
        <f t="shared" si="17"/>
        <v>0.19264181945629513</v>
      </c>
    </row>
    <row r="99" spans="1:12" ht="15" customHeight="1">
      <c r="A99" s="56">
        <v>91</v>
      </c>
      <c r="B99" s="297">
        <v>31</v>
      </c>
      <c r="C99" s="299" t="s">
        <v>317</v>
      </c>
      <c r="D99" s="300" t="s">
        <v>248</v>
      </c>
      <c r="E99" s="67">
        <v>2021</v>
      </c>
      <c r="F99" s="88">
        <v>112465300664</v>
      </c>
      <c r="G99" s="88">
        <v>667408015354</v>
      </c>
      <c r="H99" s="93">
        <f t="shared" si="8"/>
        <v>0.16851056336856737</v>
      </c>
      <c r="I99" s="70"/>
      <c r="J99" s="89">
        <f t="shared" si="18"/>
        <v>112465300664</v>
      </c>
      <c r="K99" s="89">
        <f t="shared" si="19"/>
        <v>667408015354</v>
      </c>
      <c r="L99" s="93">
        <f t="shared" si="17"/>
        <v>0.16851056336856737</v>
      </c>
    </row>
    <row r="100" spans="1:12">
      <c r="A100" s="56">
        <v>92</v>
      </c>
      <c r="B100" s="297"/>
      <c r="C100" s="299"/>
      <c r="D100" s="300"/>
      <c r="E100" s="68">
        <v>2022</v>
      </c>
      <c r="F100" s="88">
        <v>55922236073</v>
      </c>
      <c r="G100" s="88">
        <v>772666449902</v>
      </c>
      <c r="H100" s="93">
        <f t="shared" si="8"/>
        <v>7.2375649389322921E-2</v>
      </c>
      <c r="I100" s="70"/>
      <c r="J100" s="89">
        <f t="shared" si="18"/>
        <v>55922236073</v>
      </c>
      <c r="K100" s="89">
        <f t="shared" si="19"/>
        <v>772666449902</v>
      </c>
      <c r="L100" s="93">
        <f t="shared" si="17"/>
        <v>7.2375649389322921E-2</v>
      </c>
    </row>
    <row r="101" spans="1:12">
      <c r="A101" s="56">
        <v>93</v>
      </c>
      <c r="B101" s="297"/>
      <c r="C101" s="299"/>
      <c r="D101" s="300"/>
      <c r="E101" s="51">
        <v>2023</v>
      </c>
      <c r="F101" s="88">
        <v>79450034686</v>
      </c>
      <c r="G101" s="88">
        <v>689903373589</v>
      </c>
      <c r="H101" s="93">
        <f t="shared" si="8"/>
        <v>0.1151611047684646</v>
      </c>
      <c r="I101" s="70"/>
      <c r="J101" s="89">
        <f t="shared" si="18"/>
        <v>79450034686</v>
      </c>
      <c r="K101" s="89">
        <f t="shared" si="19"/>
        <v>689903373589</v>
      </c>
      <c r="L101" s="93">
        <f t="shared" si="17"/>
        <v>0.1151611047684646</v>
      </c>
    </row>
    <row r="102" spans="1:12" ht="15" customHeight="1">
      <c r="A102" s="56">
        <v>94</v>
      </c>
      <c r="B102" s="297">
        <v>32</v>
      </c>
      <c r="C102" s="299" t="s">
        <v>216</v>
      </c>
      <c r="D102" s="300" t="s">
        <v>249</v>
      </c>
      <c r="E102" s="67">
        <v>2021</v>
      </c>
      <c r="F102" s="88">
        <v>274899760</v>
      </c>
      <c r="G102" s="88">
        <v>576551349</v>
      </c>
      <c r="H102" s="93">
        <f t="shared" si="8"/>
        <v>0.47680013320027803</v>
      </c>
      <c r="I102" s="70">
        <v>14285.714285714301</v>
      </c>
      <c r="J102" s="89">
        <f t="shared" si="15"/>
        <v>3927139428571.4326</v>
      </c>
      <c r="K102" s="89">
        <f t="shared" si="16"/>
        <v>8236447842857.1514</v>
      </c>
      <c r="L102" s="93">
        <f t="shared" si="17"/>
        <v>0.47680013320027803</v>
      </c>
    </row>
    <row r="103" spans="1:12">
      <c r="A103" s="56">
        <v>95</v>
      </c>
      <c r="B103" s="297"/>
      <c r="C103" s="299"/>
      <c r="D103" s="300"/>
      <c r="E103" s="68">
        <v>2022</v>
      </c>
      <c r="F103" s="88">
        <v>358305285</v>
      </c>
      <c r="G103" s="88">
        <v>734626993</v>
      </c>
      <c r="H103" s="93">
        <f t="shared" si="8"/>
        <v>0.48773770690998824</v>
      </c>
      <c r="I103" s="70">
        <v>15625</v>
      </c>
      <c r="J103" s="89">
        <f t="shared" si="15"/>
        <v>5598520078125</v>
      </c>
      <c r="K103" s="89">
        <f t="shared" si="16"/>
        <v>11478546765625</v>
      </c>
      <c r="L103" s="93">
        <f t="shared" si="17"/>
        <v>0.48773770690998824</v>
      </c>
    </row>
    <row r="104" spans="1:12">
      <c r="A104" s="56">
        <v>96</v>
      </c>
      <c r="B104" s="297"/>
      <c r="C104" s="299"/>
      <c r="D104" s="300"/>
      <c r="E104" s="51">
        <v>2023</v>
      </c>
      <c r="F104" s="88">
        <v>234911784</v>
      </c>
      <c r="G104" s="88">
        <v>744875988</v>
      </c>
      <c r="H104" s="93">
        <f t="shared" si="8"/>
        <v>0.31537032712081464</v>
      </c>
      <c r="I104" s="70">
        <v>15384.615384615399</v>
      </c>
      <c r="J104" s="89">
        <f t="shared" si="15"/>
        <v>3614027446153.8496</v>
      </c>
      <c r="K104" s="89">
        <f t="shared" si="16"/>
        <v>11459630584615.396</v>
      </c>
      <c r="L104" s="93">
        <f t="shared" si="17"/>
        <v>0.31537032712081464</v>
      </c>
    </row>
    <row r="105" spans="1:12" ht="15" customHeight="1">
      <c r="A105" s="56">
        <v>97</v>
      </c>
      <c r="B105" s="297">
        <v>33</v>
      </c>
      <c r="C105" s="299" t="s">
        <v>217</v>
      </c>
      <c r="D105" s="300" t="s">
        <v>250</v>
      </c>
      <c r="E105" s="67">
        <v>2021</v>
      </c>
      <c r="F105" s="88">
        <v>198141305025</v>
      </c>
      <c r="G105" s="88">
        <v>1400383315761</v>
      </c>
      <c r="H105" s="93">
        <f>F105/G105</f>
        <v>0.14149076384655834</v>
      </c>
      <c r="I105" s="70"/>
      <c r="J105" s="89">
        <f>F105</f>
        <v>198141305025</v>
      </c>
      <c r="K105" s="89">
        <f>G105</f>
        <v>1400383315761</v>
      </c>
      <c r="L105" s="93">
        <f t="shared" si="17"/>
        <v>0.14149076384655834</v>
      </c>
    </row>
    <row r="106" spans="1:12">
      <c r="A106" s="56">
        <v>98</v>
      </c>
      <c r="B106" s="297"/>
      <c r="C106" s="299"/>
      <c r="D106" s="300"/>
      <c r="E106" s="68">
        <v>2022</v>
      </c>
      <c r="F106" s="88">
        <v>404088595924</v>
      </c>
      <c r="G106" s="88">
        <v>1676835378416</v>
      </c>
      <c r="H106" s="93">
        <f t="shared" ref="H106:H110" si="20">F106/G106</f>
        <v>0.24098286637160343</v>
      </c>
      <c r="I106" s="70"/>
      <c r="J106" s="89">
        <f t="shared" ref="J106:J110" si="21">F106</f>
        <v>404088595924</v>
      </c>
      <c r="K106" s="89">
        <f t="shared" ref="K106:K110" si="22">G106</f>
        <v>1676835378416</v>
      </c>
      <c r="L106" s="93">
        <f t="shared" si="17"/>
        <v>0.24098286637160343</v>
      </c>
    </row>
    <row r="107" spans="1:12">
      <c r="A107" s="56">
        <v>99</v>
      </c>
      <c r="B107" s="297"/>
      <c r="C107" s="299"/>
      <c r="D107" s="300"/>
      <c r="E107" s="51">
        <v>2023</v>
      </c>
      <c r="F107" s="88">
        <v>308939364696</v>
      </c>
      <c r="G107" s="88">
        <v>2247694981530</v>
      </c>
      <c r="H107" s="93">
        <f t="shared" si="20"/>
        <v>0.1374471924503323</v>
      </c>
      <c r="I107" s="70"/>
      <c r="J107" s="89">
        <f t="shared" si="21"/>
        <v>308939364696</v>
      </c>
      <c r="K107" s="89">
        <f t="shared" si="22"/>
        <v>2247694981530</v>
      </c>
      <c r="L107" s="93">
        <f t="shared" si="17"/>
        <v>0.1374471924503323</v>
      </c>
    </row>
    <row r="108" spans="1:12" ht="15" customHeight="1">
      <c r="A108" s="56">
        <v>100</v>
      </c>
      <c r="B108" s="297">
        <v>34</v>
      </c>
      <c r="C108" s="298" t="s">
        <v>318</v>
      </c>
      <c r="D108" s="297" t="s">
        <v>251</v>
      </c>
      <c r="E108" s="67">
        <v>2021</v>
      </c>
      <c r="F108" s="88">
        <v>4376214467</v>
      </c>
      <c r="G108" s="88">
        <v>248685841255</v>
      </c>
      <c r="H108" s="93">
        <f t="shared" si="20"/>
        <v>1.7597360770180211E-2</v>
      </c>
      <c r="I108" s="70"/>
      <c r="J108" s="89">
        <f t="shared" si="21"/>
        <v>4376214467</v>
      </c>
      <c r="K108" s="89">
        <f t="shared" si="22"/>
        <v>248685841255</v>
      </c>
      <c r="L108" s="93">
        <f t="shared" si="17"/>
        <v>1.7597360770180211E-2</v>
      </c>
    </row>
    <row r="109" spans="1:12">
      <c r="A109" s="56">
        <v>101</v>
      </c>
      <c r="B109" s="297"/>
      <c r="C109" s="298"/>
      <c r="D109" s="297"/>
      <c r="E109" s="53">
        <v>2022</v>
      </c>
      <c r="F109" s="88">
        <v>16021015616</v>
      </c>
      <c r="G109" s="88">
        <v>270288041602</v>
      </c>
      <c r="H109" s="93">
        <f t="shared" si="20"/>
        <v>5.9273860290093766E-2</v>
      </c>
      <c r="I109" s="70"/>
      <c r="J109" s="89">
        <f t="shared" si="21"/>
        <v>16021015616</v>
      </c>
      <c r="K109" s="89">
        <f t="shared" si="22"/>
        <v>270288041602</v>
      </c>
      <c r="L109" s="93">
        <f t="shared" si="17"/>
        <v>5.9273860290093766E-2</v>
      </c>
    </row>
    <row r="110" spans="1:12">
      <c r="A110" s="56">
        <v>102</v>
      </c>
      <c r="B110" s="297"/>
      <c r="C110" s="298"/>
      <c r="D110" s="297"/>
      <c r="E110" s="51">
        <v>2023</v>
      </c>
      <c r="F110" s="88">
        <v>17071810215</v>
      </c>
      <c r="G110" s="88">
        <v>255201206132</v>
      </c>
      <c r="H110" s="93">
        <f t="shared" si="20"/>
        <v>6.6895491889524206E-2</v>
      </c>
      <c r="I110" s="70"/>
      <c r="J110" s="89">
        <f t="shared" si="21"/>
        <v>17071810215</v>
      </c>
      <c r="K110" s="89">
        <f t="shared" si="22"/>
        <v>255201206132</v>
      </c>
      <c r="L110" s="93">
        <f t="shared" si="17"/>
        <v>6.6895491889524206E-2</v>
      </c>
    </row>
    <row r="111" spans="1:12">
      <c r="B111" s="10"/>
      <c r="C111" s="10"/>
      <c r="E111"/>
    </row>
    <row r="112" spans="1:12">
      <c r="B112" s="10"/>
      <c r="C112" s="10"/>
      <c r="E112"/>
    </row>
    <row r="113" spans="2:5">
      <c r="B113" s="10"/>
      <c r="C113" s="10"/>
      <c r="E113"/>
    </row>
    <row r="114" spans="2:5">
      <c r="B114" s="10"/>
      <c r="C114" s="10"/>
      <c r="E114"/>
    </row>
    <row r="115" spans="2:5">
      <c r="B115" s="10"/>
      <c r="C115" s="10"/>
      <c r="E115"/>
    </row>
    <row r="116" spans="2:5">
      <c r="B116" s="10"/>
      <c r="C116" s="10"/>
      <c r="E116"/>
    </row>
    <row r="117" spans="2:5">
      <c r="B117" s="10"/>
      <c r="C117" s="10"/>
      <c r="E117"/>
    </row>
    <row r="118" spans="2:5">
      <c r="B118" s="10"/>
      <c r="C118" s="10"/>
      <c r="E118"/>
    </row>
    <row r="119" spans="2:5">
      <c r="B119" s="10"/>
      <c r="C119" s="10"/>
      <c r="E119"/>
    </row>
    <row r="120" spans="2:5">
      <c r="B120" s="10"/>
      <c r="C120" s="10"/>
      <c r="E120"/>
    </row>
    <row r="121" spans="2:5">
      <c r="B121" s="10"/>
      <c r="C121" s="10"/>
      <c r="E121"/>
    </row>
    <row r="122" spans="2:5">
      <c r="B122" s="10"/>
      <c r="C122" s="10"/>
      <c r="E122"/>
    </row>
    <row r="123" spans="2:5">
      <c r="B123" s="10"/>
      <c r="C123" s="10"/>
      <c r="E123"/>
    </row>
    <row r="124" spans="2:5">
      <c r="B124" s="10"/>
      <c r="C124" s="10"/>
      <c r="E124"/>
    </row>
    <row r="125" spans="2:5">
      <c r="B125" s="10"/>
      <c r="C125" s="10"/>
      <c r="E125"/>
    </row>
    <row r="126" spans="2:5">
      <c r="B126" s="10"/>
      <c r="C126" s="10"/>
      <c r="E126"/>
    </row>
    <row r="127" spans="2:5">
      <c r="B127" s="10"/>
      <c r="C127" s="10"/>
      <c r="E127"/>
    </row>
    <row r="128" spans="2:5">
      <c r="B128" s="10"/>
      <c r="C128" s="10"/>
      <c r="E128"/>
    </row>
    <row r="129" spans="2:5">
      <c r="B129" s="10"/>
      <c r="C129" s="10"/>
      <c r="E129"/>
    </row>
    <row r="130" spans="2:5">
      <c r="B130" s="10"/>
      <c r="C130" s="10"/>
      <c r="E130"/>
    </row>
    <row r="131" spans="2:5">
      <c r="B131" s="10"/>
      <c r="C131" s="10"/>
      <c r="E131"/>
    </row>
    <row r="132" spans="2:5">
      <c r="B132" s="10"/>
      <c r="C132" s="10"/>
      <c r="E132"/>
    </row>
    <row r="133" spans="2:5">
      <c r="B133" s="10"/>
      <c r="C133" s="10"/>
      <c r="E133"/>
    </row>
    <row r="134" spans="2:5">
      <c r="B134" s="10"/>
      <c r="C134" s="10"/>
      <c r="E134"/>
    </row>
    <row r="135" spans="2:5">
      <c r="B135" s="10"/>
      <c r="C135" s="10"/>
      <c r="E135"/>
    </row>
    <row r="136" spans="2:5">
      <c r="B136" s="10"/>
      <c r="C136" s="10"/>
      <c r="E136"/>
    </row>
    <row r="137" spans="2:5">
      <c r="B137" s="10"/>
      <c r="C137" s="10"/>
      <c r="E137"/>
    </row>
    <row r="138" spans="2:5">
      <c r="B138" s="10"/>
      <c r="C138" s="10"/>
      <c r="E138"/>
    </row>
    <row r="139" spans="2:5">
      <c r="B139" s="10"/>
      <c r="C139" s="10"/>
      <c r="E139"/>
    </row>
    <row r="140" spans="2:5">
      <c r="B140" s="10"/>
      <c r="C140" s="10"/>
      <c r="E140"/>
    </row>
    <row r="141" spans="2:5">
      <c r="B141" s="10"/>
      <c r="C141" s="10"/>
      <c r="E141"/>
    </row>
    <row r="142" spans="2:5">
      <c r="B142" s="10"/>
      <c r="C142" s="10"/>
      <c r="E142"/>
    </row>
    <row r="143" spans="2:5">
      <c r="B143" s="10"/>
      <c r="C143" s="10"/>
      <c r="E143"/>
    </row>
    <row r="144" spans="2:5">
      <c r="B144" s="10"/>
      <c r="C144" s="10"/>
      <c r="E144"/>
    </row>
    <row r="145" spans="2:5">
      <c r="B145" s="10"/>
      <c r="C145" s="10"/>
      <c r="E145"/>
    </row>
    <row r="146" spans="2:5">
      <c r="B146" s="10"/>
      <c r="C146" s="10"/>
      <c r="E146"/>
    </row>
    <row r="147" spans="2:5">
      <c r="B147" s="10"/>
      <c r="C147" s="10"/>
      <c r="E147"/>
    </row>
    <row r="148" spans="2:5">
      <c r="B148" s="10"/>
      <c r="C148" s="10"/>
      <c r="E148"/>
    </row>
    <row r="149" spans="2:5">
      <c r="B149" s="10"/>
      <c r="C149" s="10"/>
      <c r="E149"/>
    </row>
    <row r="150" spans="2:5">
      <c r="B150" s="10"/>
      <c r="C150" s="10"/>
      <c r="E150"/>
    </row>
    <row r="151" spans="2:5">
      <c r="B151" s="10"/>
      <c r="C151" s="10"/>
      <c r="E151"/>
    </row>
    <row r="152" spans="2:5">
      <c r="B152" s="10"/>
      <c r="C152" s="10"/>
      <c r="E152"/>
    </row>
    <row r="153" spans="2:5">
      <c r="B153" s="10"/>
      <c r="C153" s="10"/>
      <c r="E153"/>
    </row>
    <row r="154" spans="2:5">
      <c r="B154" s="10"/>
      <c r="C154" s="10"/>
      <c r="E154"/>
    </row>
    <row r="155" spans="2:5">
      <c r="B155" s="10"/>
      <c r="C155" s="10"/>
      <c r="E155"/>
    </row>
    <row r="156" spans="2:5">
      <c r="B156" s="10"/>
      <c r="C156" s="10"/>
      <c r="E156"/>
    </row>
    <row r="157" spans="2:5">
      <c r="B157" s="10"/>
      <c r="C157" s="10"/>
      <c r="E157"/>
    </row>
    <row r="158" spans="2:5">
      <c r="B158" s="10"/>
      <c r="C158" s="10"/>
      <c r="E158"/>
    </row>
    <row r="159" spans="2:5">
      <c r="B159" s="10"/>
      <c r="C159" s="10"/>
      <c r="E159"/>
    </row>
    <row r="160" spans="2:5">
      <c r="B160" s="10"/>
      <c r="C160" s="10"/>
      <c r="E160"/>
    </row>
    <row r="161" spans="2:5">
      <c r="B161" s="10"/>
      <c r="C161" s="10"/>
      <c r="E161"/>
    </row>
    <row r="162" spans="2:5">
      <c r="B162" s="10"/>
      <c r="C162" s="10"/>
      <c r="E162"/>
    </row>
    <row r="163" spans="2:5">
      <c r="B163" s="10"/>
      <c r="C163" s="10"/>
      <c r="E163"/>
    </row>
    <row r="164" spans="2:5">
      <c r="B164" s="10"/>
      <c r="C164" s="10"/>
      <c r="E164"/>
    </row>
    <row r="165" spans="2:5">
      <c r="B165" s="10"/>
      <c r="C165" s="10"/>
      <c r="E165"/>
    </row>
    <row r="166" spans="2:5">
      <c r="B166" s="10"/>
      <c r="C166" s="10"/>
      <c r="E166"/>
    </row>
    <row r="167" spans="2:5">
      <c r="B167" s="10"/>
      <c r="C167" s="10"/>
      <c r="E167"/>
    </row>
    <row r="168" spans="2:5">
      <c r="B168" s="10"/>
      <c r="C168" s="10"/>
      <c r="E168"/>
    </row>
    <row r="169" spans="2:5">
      <c r="B169" s="10"/>
      <c r="C169" s="10"/>
      <c r="E169"/>
    </row>
    <row r="170" spans="2:5">
      <c r="B170" s="10"/>
      <c r="C170" s="10"/>
      <c r="E170"/>
    </row>
    <row r="171" spans="2:5">
      <c r="B171" s="10"/>
      <c r="C171" s="10"/>
      <c r="E171"/>
    </row>
    <row r="172" spans="2:5">
      <c r="B172" s="10"/>
      <c r="C172" s="10"/>
      <c r="E172"/>
    </row>
    <row r="173" spans="2:5">
      <c r="B173" s="10"/>
      <c r="C173" s="10"/>
      <c r="E173"/>
    </row>
    <row r="174" spans="2:5">
      <c r="B174" s="10"/>
      <c r="C174" s="10"/>
      <c r="E174"/>
    </row>
    <row r="175" spans="2:5">
      <c r="B175" s="10"/>
      <c r="C175" s="10"/>
      <c r="E175"/>
    </row>
    <row r="176" spans="2:5">
      <c r="B176" s="10"/>
      <c r="C176" s="10"/>
      <c r="E176"/>
    </row>
    <row r="177" spans="2:5">
      <c r="B177" s="10"/>
      <c r="C177" s="10"/>
      <c r="E177"/>
    </row>
    <row r="178" spans="2:5">
      <c r="B178" s="10"/>
      <c r="C178" s="10"/>
      <c r="E178"/>
    </row>
    <row r="179" spans="2:5">
      <c r="B179" s="10"/>
      <c r="C179" s="10"/>
      <c r="E179"/>
    </row>
    <row r="180" spans="2:5">
      <c r="B180" s="10"/>
      <c r="C180" s="10"/>
      <c r="E180"/>
    </row>
    <row r="181" spans="2:5">
      <c r="B181" s="10"/>
      <c r="C181" s="10"/>
      <c r="E181"/>
    </row>
    <row r="182" spans="2:5">
      <c r="B182" s="10"/>
      <c r="C182" s="10"/>
      <c r="E182"/>
    </row>
    <row r="183" spans="2:5">
      <c r="B183" s="10"/>
      <c r="C183" s="10"/>
      <c r="E183"/>
    </row>
    <row r="184" spans="2:5">
      <c r="B184" s="10"/>
      <c r="C184" s="10"/>
    </row>
    <row r="185" spans="2:5">
      <c r="B185" s="10"/>
      <c r="C185" s="10"/>
    </row>
  </sheetData>
  <mergeCells count="105">
    <mergeCell ref="D9:D11"/>
    <mergeCell ref="B12:B14"/>
    <mergeCell ref="B15:B17"/>
    <mergeCell ref="C12:C14"/>
    <mergeCell ref="D12:D14"/>
    <mergeCell ref="B9:B11"/>
    <mergeCell ref="D24:D26"/>
    <mergeCell ref="A7:E7"/>
    <mergeCell ref="C15:C17"/>
    <mergeCell ref="D15:D17"/>
    <mergeCell ref="C18:C20"/>
    <mergeCell ref="D18:D20"/>
    <mergeCell ref="C21:C23"/>
    <mergeCell ref="D21:D23"/>
    <mergeCell ref="C24:C26"/>
    <mergeCell ref="B27:B29"/>
    <mergeCell ref="B30:B32"/>
    <mergeCell ref="B33:B35"/>
    <mergeCell ref="B36:B38"/>
    <mergeCell ref="B39:B41"/>
    <mergeCell ref="B18:B20"/>
    <mergeCell ref="B21:B23"/>
    <mergeCell ref="B24:B26"/>
    <mergeCell ref="B4:C5"/>
    <mergeCell ref="C9:C11"/>
    <mergeCell ref="B57:B59"/>
    <mergeCell ref="B60:B62"/>
    <mergeCell ref="B63:B65"/>
    <mergeCell ref="B66:B68"/>
    <mergeCell ref="B69:B71"/>
    <mergeCell ref="C30:C32"/>
    <mergeCell ref="D30:D32"/>
    <mergeCell ref="C60:C62"/>
    <mergeCell ref="C33:C35"/>
    <mergeCell ref="D33:D35"/>
    <mergeCell ref="C36:C38"/>
    <mergeCell ref="D36:D38"/>
    <mergeCell ref="C39:C41"/>
    <mergeCell ref="D39:D41"/>
    <mergeCell ref="C42:C44"/>
    <mergeCell ref="D42:D44"/>
    <mergeCell ref="C45:C47"/>
    <mergeCell ref="D45:D47"/>
    <mergeCell ref="B42:B44"/>
    <mergeCell ref="B45:B47"/>
    <mergeCell ref="B48:B50"/>
    <mergeCell ref="B51:B53"/>
    <mergeCell ref="B54:B56"/>
    <mergeCell ref="C57:C59"/>
    <mergeCell ref="D57:D59"/>
    <mergeCell ref="C27:C29"/>
    <mergeCell ref="D27:D29"/>
    <mergeCell ref="C48:C50"/>
    <mergeCell ref="D48:D50"/>
    <mergeCell ref="C51:C53"/>
    <mergeCell ref="D51:D53"/>
    <mergeCell ref="C54:C56"/>
    <mergeCell ref="D54:D56"/>
    <mergeCell ref="C66:C68"/>
    <mergeCell ref="D66:D68"/>
    <mergeCell ref="C69:C71"/>
    <mergeCell ref="D69:D71"/>
    <mergeCell ref="C72:C74"/>
    <mergeCell ref="D72:D74"/>
    <mergeCell ref="B87:B89"/>
    <mergeCell ref="B90:B92"/>
    <mergeCell ref="B93:B95"/>
    <mergeCell ref="B72:B74"/>
    <mergeCell ref="B75:B77"/>
    <mergeCell ref="B78:B80"/>
    <mergeCell ref="B81:B83"/>
    <mergeCell ref="B84:B86"/>
    <mergeCell ref="B102:B104"/>
    <mergeCell ref="B105:B107"/>
    <mergeCell ref="B108:B110"/>
    <mergeCell ref="B96:B98"/>
    <mergeCell ref="B99:B101"/>
    <mergeCell ref="C78:C80"/>
    <mergeCell ref="D78:D80"/>
    <mergeCell ref="C81:C83"/>
    <mergeCell ref="D81:D83"/>
    <mergeCell ref="B2:E2"/>
    <mergeCell ref="C102:C104"/>
    <mergeCell ref="D102:D104"/>
    <mergeCell ref="C105:C107"/>
    <mergeCell ref="D105:D107"/>
    <mergeCell ref="C108:C110"/>
    <mergeCell ref="D108:D110"/>
    <mergeCell ref="C93:C95"/>
    <mergeCell ref="D93:D95"/>
    <mergeCell ref="C96:C98"/>
    <mergeCell ref="D96:D98"/>
    <mergeCell ref="C99:C101"/>
    <mergeCell ref="D99:D101"/>
    <mergeCell ref="C84:C86"/>
    <mergeCell ref="D84:D86"/>
    <mergeCell ref="C87:C89"/>
    <mergeCell ref="D87:D89"/>
    <mergeCell ref="C90:C92"/>
    <mergeCell ref="D90:D92"/>
    <mergeCell ref="C75:C77"/>
    <mergeCell ref="D75:D77"/>
    <mergeCell ref="D60:D62"/>
    <mergeCell ref="C63:C65"/>
    <mergeCell ref="D63:D65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4"/>
  <sheetViews>
    <sheetView tabSelected="1" zoomScale="80" zoomScaleNormal="8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F2" sqref="F2"/>
    </sheetView>
  </sheetViews>
  <sheetFormatPr defaultRowHeight="15"/>
  <cols>
    <col min="3" max="3" width="28.5703125" customWidth="1"/>
    <col min="4" max="4" width="14.28515625" customWidth="1"/>
    <col min="6" max="10" width="10.28515625" style="78" customWidth="1"/>
  </cols>
  <sheetData>
    <row r="2" spans="1:10" ht="30">
      <c r="A2" s="55" t="s">
        <v>252</v>
      </c>
      <c r="B2" s="9" t="s">
        <v>0</v>
      </c>
      <c r="C2" s="152" t="s">
        <v>320</v>
      </c>
      <c r="D2" s="152" t="s">
        <v>26</v>
      </c>
      <c r="E2" s="9" t="s">
        <v>2</v>
      </c>
      <c r="F2" s="133" t="s">
        <v>307</v>
      </c>
      <c r="G2" s="133" t="s">
        <v>308</v>
      </c>
      <c r="H2" s="133" t="s">
        <v>309</v>
      </c>
      <c r="I2" s="133" t="s">
        <v>310</v>
      </c>
      <c r="J2" s="133" t="s">
        <v>311</v>
      </c>
    </row>
    <row r="3" spans="1:10" ht="15" customHeight="1">
      <c r="A3" s="56">
        <v>1</v>
      </c>
      <c r="B3" s="297">
        <v>1</v>
      </c>
      <c r="C3" s="299" t="s">
        <v>185</v>
      </c>
      <c r="D3" s="300" t="s">
        <v>219</v>
      </c>
      <c r="E3" s="97">
        <v>2021</v>
      </c>
      <c r="F3" s="81">
        <v>0.69230769230769196</v>
      </c>
      <c r="G3" s="81">
        <v>4.1174570184287944</v>
      </c>
      <c r="H3" s="81">
        <v>22.163998023654312</v>
      </c>
      <c r="I3" s="81">
        <v>0.92942397236356233</v>
      </c>
      <c r="J3" s="81">
        <v>5.2885479043984225E-2</v>
      </c>
    </row>
    <row r="4" spans="1:10">
      <c r="A4" s="56">
        <v>2</v>
      </c>
      <c r="B4" s="297"/>
      <c r="C4" s="299"/>
      <c r="D4" s="300"/>
      <c r="E4" s="102">
        <v>2022</v>
      </c>
      <c r="F4" s="81">
        <v>0.85470085470085466</v>
      </c>
      <c r="G4" s="81">
        <v>6.5162695430228128</v>
      </c>
      <c r="H4" s="81">
        <v>22.224683470575503</v>
      </c>
      <c r="I4" s="81">
        <v>1.2245029962153411</v>
      </c>
      <c r="J4" s="81">
        <v>0.12403268277828043</v>
      </c>
    </row>
    <row r="5" spans="1:10">
      <c r="A5" s="56">
        <v>3</v>
      </c>
      <c r="B5" s="297"/>
      <c r="C5" s="299"/>
      <c r="D5" s="300"/>
      <c r="E5" s="151">
        <v>2023</v>
      </c>
      <c r="F5" s="81">
        <v>0.85470085470085466</v>
      </c>
      <c r="G5" s="81">
        <v>2.8206455880911649</v>
      </c>
      <c r="H5" s="81">
        <v>22.158991636575387</v>
      </c>
      <c r="I5" s="81">
        <v>0.8279129652143119</v>
      </c>
      <c r="J5" s="81">
        <v>6.400886102440149E-3</v>
      </c>
    </row>
    <row r="6" spans="1:10">
      <c r="A6" s="56">
        <v>4</v>
      </c>
      <c r="B6" s="297">
        <v>2</v>
      </c>
      <c r="C6" s="299" t="s">
        <v>186</v>
      </c>
      <c r="D6" s="300" t="s">
        <v>220</v>
      </c>
      <c r="E6" s="97">
        <v>2021</v>
      </c>
      <c r="F6" s="81">
        <v>0.45299145299145299</v>
      </c>
      <c r="G6" s="81">
        <v>2.2113496662814267</v>
      </c>
      <c r="H6" s="81">
        <v>20.093536549855333</v>
      </c>
      <c r="I6" s="81">
        <v>0.7991330321209752</v>
      </c>
      <c r="J6" s="81">
        <v>6.3733256246996633E-2</v>
      </c>
    </row>
    <row r="7" spans="1:10">
      <c r="A7" s="56">
        <v>5</v>
      </c>
      <c r="B7" s="297"/>
      <c r="C7" s="299"/>
      <c r="D7" s="300"/>
      <c r="E7" s="102">
        <v>2022</v>
      </c>
      <c r="F7" s="81">
        <v>0.44444444444444442</v>
      </c>
      <c r="G7" s="81">
        <v>2.371808826128941</v>
      </c>
      <c r="H7" s="81">
        <v>20.206455674833165</v>
      </c>
      <c r="I7" s="81">
        <v>0.96902533114248346</v>
      </c>
      <c r="J7" s="81">
        <v>6.9021830253847963E-2</v>
      </c>
    </row>
    <row r="8" spans="1:10">
      <c r="A8" s="56">
        <v>6</v>
      </c>
      <c r="B8" s="297"/>
      <c r="C8" s="299"/>
      <c r="D8" s="300"/>
      <c r="E8" s="151">
        <v>2023</v>
      </c>
      <c r="F8" s="81">
        <v>0.79487179487179482</v>
      </c>
      <c r="G8" s="81">
        <v>2.178338222175201</v>
      </c>
      <c r="H8" s="81">
        <v>20.405736053856408</v>
      </c>
      <c r="I8" s="81">
        <v>1.1491483731600596</v>
      </c>
      <c r="J8" s="81">
        <v>1.7086455707505374E-2</v>
      </c>
    </row>
    <row r="9" spans="1:10" ht="15" customHeight="1">
      <c r="A9" s="56">
        <v>7</v>
      </c>
      <c r="B9" s="297">
        <v>3</v>
      </c>
      <c r="C9" s="299" t="s">
        <v>187</v>
      </c>
      <c r="D9" s="300" t="s">
        <v>221</v>
      </c>
      <c r="E9" s="97">
        <v>2021</v>
      </c>
      <c r="F9" s="81">
        <v>0.49572649572649574</v>
      </c>
      <c r="G9" s="81">
        <v>8.8408284814864455</v>
      </c>
      <c r="H9" s="81">
        <v>18.699692641326809</v>
      </c>
      <c r="I9" s="81">
        <v>0.95066922231883799</v>
      </c>
      <c r="J9" s="81">
        <v>0.17402877527322927</v>
      </c>
    </row>
    <row r="10" spans="1:10">
      <c r="A10" s="56">
        <v>8</v>
      </c>
      <c r="B10" s="297"/>
      <c r="C10" s="299"/>
      <c r="D10" s="300"/>
      <c r="E10" s="102">
        <v>2022</v>
      </c>
      <c r="F10" s="81">
        <v>0.48717948717948717</v>
      </c>
      <c r="G10" s="81">
        <v>9.6356332499857853</v>
      </c>
      <c r="H10" s="81">
        <v>18.952394817061059</v>
      </c>
      <c r="I10" s="81">
        <v>1.0297374340782359</v>
      </c>
      <c r="J10" s="81">
        <v>0.22949130147958668</v>
      </c>
    </row>
    <row r="11" spans="1:10">
      <c r="A11" s="56">
        <v>9</v>
      </c>
      <c r="B11" s="297"/>
      <c r="C11" s="299"/>
      <c r="D11" s="300"/>
      <c r="E11" s="151">
        <v>2023</v>
      </c>
      <c r="F11" s="81">
        <v>0.5213675213675214</v>
      </c>
      <c r="G11" s="81">
        <v>6.0228844810206388</v>
      </c>
      <c r="H11" s="81">
        <v>19.116507132227877</v>
      </c>
      <c r="I11" s="81">
        <v>0.9015608076651952</v>
      </c>
      <c r="J11" s="81">
        <v>0.13365423741187143</v>
      </c>
    </row>
    <row r="12" spans="1:10">
      <c r="A12" s="56">
        <v>10</v>
      </c>
      <c r="B12" s="297">
        <v>4</v>
      </c>
      <c r="C12" s="299" t="s">
        <v>188</v>
      </c>
      <c r="D12" s="300" t="s">
        <v>222</v>
      </c>
      <c r="E12" s="97">
        <v>2021</v>
      </c>
      <c r="F12" s="81">
        <v>0.81196581196581197</v>
      </c>
      <c r="G12" s="81">
        <v>2.9243408962021533</v>
      </c>
      <c r="H12" s="81">
        <v>30.788386820822517</v>
      </c>
      <c r="I12" s="81">
        <v>1.2212566534887193</v>
      </c>
      <c r="J12" s="81">
        <v>4.8280307830764521E-2</v>
      </c>
    </row>
    <row r="13" spans="1:10">
      <c r="A13" s="56">
        <v>11</v>
      </c>
      <c r="B13" s="297"/>
      <c r="C13" s="299"/>
      <c r="D13" s="300"/>
      <c r="E13" s="102">
        <v>2022</v>
      </c>
      <c r="F13" s="81">
        <v>0.83760683760683763</v>
      </c>
      <c r="G13" s="81">
        <v>4.8154477579002561</v>
      </c>
      <c r="H13" s="81">
        <v>30.933782398507486</v>
      </c>
      <c r="I13" s="81">
        <v>1.5498112833319795</v>
      </c>
      <c r="J13" s="81">
        <v>9.0962733967818774E-2</v>
      </c>
    </row>
    <row r="14" spans="1:10">
      <c r="A14" s="56">
        <v>12</v>
      </c>
      <c r="B14" s="297"/>
      <c r="C14" s="299"/>
      <c r="D14" s="300"/>
      <c r="E14" s="151">
        <v>2023</v>
      </c>
      <c r="F14" s="81">
        <v>0.77777777777777779</v>
      </c>
      <c r="G14" s="81">
        <v>5.9000351030896319</v>
      </c>
      <c r="H14" s="81">
        <v>31.040670119042087</v>
      </c>
      <c r="I14" s="81">
        <v>1.5144806286895647</v>
      </c>
      <c r="J14" s="81">
        <v>0.10175204262485806</v>
      </c>
    </row>
    <row r="15" spans="1:10" ht="15" customHeight="1">
      <c r="A15" s="56">
        <v>13</v>
      </c>
      <c r="B15" s="297">
        <v>5</v>
      </c>
      <c r="C15" s="299" t="s">
        <v>189</v>
      </c>
      <c r="D15" s="300" t="s">
        <v>223</v>
      </c>
      <c r="E15" s="97">
        <v>2021</v>
      </c>
      <c r="F15" s="81">
        <v>0.41880341880341881</v>
      </c>
      <c r="G15" s="81">
        <v>4.7783891269018497</v>
      </c>
      <c r="H15" s="81">
        <v>22.460900663264859</v>
      </c>
      <c r="I15" s="81">
        <v>0.92797309242271286</v>
      </c>
      <c r="J15" s="81">
        <v>9.4653676402111468E-3</v>
      </c>
    </row>
    <row r="16" spans="1:10">
      <c r="A16" s="56">
        <v>14</v>
      </c>
      <c r="B16" s="297"/>
      <c r="C16" s="299"/>
      <c r="D16" s="300"/>
      <c r="E16" s="102">
        <v>2022</v>
      </c>
      <c r="F16" s="81">
        <v>0.71794871794871795</v>
      </c>
      <c r="G16" s="81">
        <v>8.7141295680299944</v>
      </c>
      <c r="H16" s="81">
        <v>22.65940062330645</v>
      </c>
      <c r="I16" s="81">
        <v>0.98345768887396312</v>
      </c>
      <c r="J16" s="81">
        <v>7.7631947477066032E-2</v>
      </c>
    </row>
    <row r="17" spans="1:10">
      <c r="A17" s="56">
        <v>15</v>
      </c>
      <c r="B17" s="297"/>
      <c r="C17" s="299"/>
      <c r="D17" s="300"/>
      <c r="E17" s="151">
        <v>2023</v>
      </c>
      <c r="F17" s="81">
        <v>0.72649572649572647</v>
      </c>
      <c r="G17" s="81">
        <v>4.608306244805954</v>
      </c>
      <c r="H17" s="81">
        <v>22.733935411622031</v>
      </c>
      <c r="I17" s="81">
        <v>0.98118807162207744</v>
      </c>
      <c r="J17" s="81">
        <v>5.1977853912174757E-2</v>
      </c>
    </row>
    <row r="18" spans="1:10" ht="15" customHeight="1">
      <c r="A18" s="56">
        <v>16</v>
      </c>
      <c r="B18" s="297">
        <v>6</v>
      </c>
      <c r="C18" s="299" t="s">
        <v>190</v>
      </c>
      <c r="D18" s="300" t="s">
        <v>224</v>
      </c>
      <c r="E18" s="97">
        <v>2021</v>
      </c>
      <c r="F18" s="81">
        <v>0.51282051282051277</v>
      </c>
      <c r="G18" s="81">
        <v>6.9402089803357452</v>
      </c>
      <c r="H18" s="81">
        <v>27.681372379776125</v>
      </c>
      <c r="I18" s="81">
        <v>0.82736724671992523</v>
      </c>
      <c r="J18" s="81">
        <v>0.23768364465908659</v>
      </c>
    </row>
    <row r="19" spans="1:10">
      <c r="A19" s="56">
        <v>17</v>
      </c>
      <c r="B19" s="297"/>
      <c r="C19" s="299"/>
      <c r="D19" s="300"/>
      <c r="E19" s="102">
        <v>2022</v>
      </c>
      <c r="F19" s="81">
        <v>0.53846153846153844</v>
      </c>
      <c r="G19" s="81">
        <v>10.735790984483685</v>
      </c>
      <c r="H19" s="81">
        <v>27.798950251354558</v>
      </c>
      <c r="I19" s="81">
        <v>1.8712866340244187</v>
      </c>
      <c r="J19" s="81">
        <v>0.3406004273501782</v>
      </c>
    </row>
    <row r="20" spans="1:10">
      <c r="A20" s="56">
        <v>18</v>
      </c>
      <c r="B20" s="297"/>
      <c r="C20" s="299"/>
      <c r="D20" s="300"/>
      <c r="E20" s="151">
        <v>2023</v>
      </c>
      <c r="F20" s="81">
        <v>0.55555555555555558</v>
      </c>
      <c r="G20" s="81">
        <v>4.3337298479615107</v>
      </c>
      <c r="H20" s="81">
        <v>27.638853969815816</v>
      </c>
      <c r="I20" s="81">
        <v>3.1133575981242578</v>
      </c>
      <c r="J20" s="81">
        <v>0.25397740915287259</v>
      </c>
    </row>
    <row r="21" spans="1:10" ht="15" customHeight="1">
      <c r="A21" s="56">
        <v>19</v>
      </c>
      <c r="B21" s="297">
        <v>7</v>
      </c>
      <c r="C21" s="299" t="s">
        <v>191</v>
      </c>
      <c r="D21" s="300" t="s">
        <v>225</v>
      </c>
      <c r="E21" s="97">
        <v>2021</v>
      </c>
      <c r="F21" s="81">
        <v>0.44444444444444442</v>
      </c>
      <c r="G21" s="81">
        <v>2.7591823727079205</v>
      </c>
      <c r="H21" s="81">
        <v>21.215494590083399</v>
      </c>
      <c r="I21" s="81">
        <v>0.93500023367487928</v>
      </c>
      <c r="J21" s="81">
        <v>1.7148725539006051E-4</v>
      </c>
    </row>
    <row r="22" spans="1:10">
      <c r="A22" s="56">
        <v>20</v>
      </c>
      <c r="B22" s="297"/>
      <c r="C22" s="299"/>
      <c r="D22" s="300"/>
      <c r="E22" s="102">
        <v>2022</v>
      </c>
      <c r="F22" s="81">
        <v>0.84615384615384615</v>
      </c>
      <c r="G22" s="81">
        <v>3.2864316362481039</v>
      </c>
      <c r="H22" s="81">
        <v>21.17503383248248</v>
      </c>
      <c r="I22" s="81">
        <v>0.96088143516116409</v>
      </c>
      <c r="J22" s="81">
        <v>1.8228596876532662E-2</v>
      </c>
    </row>
    <row r="23" spans="1:10">
      <c r="A23" s="56">
        <v>21</v>
      </c>
      <c r="B23" s="297"/>
      <c r="C23" s="299"/>
      <c r="D23" s="300"/>
      <c r="E23" s="151">
        <v>2023</v>
      </c>
      <c r="F23" s="81">
        <v>0.89743589743589747</v>
      </c>
      <c r="G23" s="81">
        <v>3.4333900889325455</v>
      </c>
      <c r="H23" s="81">
        <v>21.351660822342115</v>
      </c>
      <c r="I23" s="81">
        <v>0.95980341064279973</v>
      </c>
      <c r="J23" s="81">
        <v>1.920953934113168E-2</v>
      </c>
    </row>
    <row r="24" spans="1:10">
      <c r="A24" s="56">
        <v>22</v>
      </c>
      <c r="B24" s="297">
        <v>8</v>
      </c>
      <c r="C24" s="299" t="s">
        <v>192</v>
      </c>
      <c r="D24" s="300" t="s">
        <v>17</v>
      </c>
      <c r="E24" s="97">
        <v>2021</v>
      </c>
      <c r="F24" s="81">
        <v>0.68376068376068377</v>
      </c>
      <c r="G24" s="81">
        <v>5.0618444412485557</v>
      </c>
      <c r="H24" s="81">
        <v>31.217970358602425</v>
      </c>
      <c r="I24" s="81">
        <v>1.1903629131958038</v>
      </c>
      <c r="J24" s="81">
        <v>0.22248239611537057</v>
      </c>
    </row>
    <row r="25" spans="1:10">
      <c r="A25" s="56">
        <v>23</v>
      </c>
      <c r="B25" s="297"/>
      <c r="C25" s="299"/>
      <c r="D25" s="300"/>
      <c r="E25" s="102">
        <v>2022</v>
      </c>
      <c r="F25" s="81">
        <v>0.96581196581196582</v>
      </c>
      <c r="G25" s="81">
        <v>7.4263922570276186</v>
      </c>
      <c r="H25" s="81">
        <v>31.445634292831912</v>
      </c>
      <c r="I25" s="81">
        <v>1.2970059970735379</v>
      </c>
      <c r="J25" s="81">
        <v>0.28173832492265571</v>
      </c>
    </row>
    <row r="26" spans="1:10">
      <c r="A26" s="56">
        <v>24</v>
      </c>
      <c r="B26" s="297"/>
      <c r="C26" s="299"/>
      <c r="D26" s="300"/>
      <c r="E26" s="151">
        <v>2023</v>
      </c>
      <c r="F26" s="81">
        <v>0.96581196581196582</v>
      </c>
      <c r="G26" s="81">
        <v>5.1826049722331042</v>
      </c>
      <c r="H26" s="81">
        <v>31.288543769119638</v>
      </c>
      <c r="I26" s="81">
        <v>1.1667886828566734</v>
      </c>
      <c r="J26" s="81">
        <v>0.16232401188602485</v>
      </c>
    </row>
    <row r="27" spans="1:10" ht="15" customHeight="1">
      <c r="A27" s="56">
        <v>25</v>
      </c>
      <c r="B27" s="297">
        <v>9</v>
      </c>
      <c r="C27" s="299" t="s">
        <v>193</v>
      </c>
      <c r="D27" s="300" t="s">
        <v>226</v>
      </c>
      <c r="E27" s="97">
        <v>2021</v>
      </c>
      <c r="F27" s="81">
        <v>0.86324786324786329</v>
      </c>
      <c r="G27" s="81">
        <v>4.9425087943803305</v>
      </c>
      <c r="H27" s="81">
        <v>22.739627646538342</v>
      </c>
      <c r="I27" s="81">
        <v>0.87330068804667216</v>
      </c>
      <c r="J27" s="81">
        <v>4.8533699237779747E-2</v>
      </c>
    </row>
    <row r="28" spans="1:10">
      <c r="A28" s="56">
        <v>26</v>
      </c>
      <c r="B28" s="297"/>
      <c r="C28" s="299"/>
      <c r="D28" s="300"/>
      <c r="E28" s="102">
        <v>2022</v>
      </c>
      <c r="F28" s="81">
        <v>0.86324786324786329</v>
      </c>
      <c r="G28" s="81">
        <v>5.2660703823893522</v>
      </c>
      <c r="H28" s="81">
        <v>22.696632716637733</v>
      </c>
      <c r="I28" s="81">
        <v>0.90115836030455776</v>
      </c>
      <c r="J28" s="81">
        <v>5.578184175982203E-2</v>
      </c>
    </row>
    <row r="29" spans="1:10">
      <c r="A29" s="56">
        <v>27</v>
      </c>
      <c r="B29" s="297"/>
      <c r="C29" s="299"/>
      <c r="D29" s="300"/>
      <c r="E29" s="151">
        <v>2023</v>
      </c>
      <c r="F29" s="81">
        <v>0.82905982905982911</v>
      </c>
      <c r="G29" s="81">
        <v>4.8099262201418282</v>
      </c>
      <c r="H29" s="81">
        <v>22.610220095836755</v>
      </c>
      <c r="I29" s="81">
        <v>0.73332855188264279</v>
      </c>
      <c r="J29" s="81">
        <v>5.7069598635756211E-2</v>
      </c>
    </row>
    <row r="30" spans="1:10" ht="15" customHeight="1">
      <c r="A30" s="56">
        <v>28</v>
      </c>
      <c r="B30" s="297">
        <v>10</v>
      </c>
      <c r="C30" s="299" t="s">
        <v>194</v>
      </c>
      <c r="D30" s="300" t="s">
        <v>227</v>
      </c>
      <c r="E30" s="97">
        <v>2021</v>
      </c>
      <c r="F30" s="81">
        <v>0.55555555555555558</v>
      </c>
      <c r="G30" s="81">
        <v>1.1532860117676684</v>
      </c>
      <c r="H30" s="81">
        <v>19.319158368282782</v>
      </c>
      <c r="I30" s="81">
        <v>0.70981985600719033</v>
      </c>
      <c r="J30" s="81">
        <v>1.3831117806675026E-2</v>
      </c>
    </row>
    <row r="31" spans="1:10">
      <c r="A31" s="56">
        <v>29</v>
      </c>
      <c r="B31" s="297"/>
      <c r="C31" s="299"/>
      <c r="D31" s="300"/>
      <c r="E31" s="102">
        <v>2022</v>
      </c>
      <c r="F31" s="81">
        <v>0.59829059829059827</v>
      </c>
      <c r="G31" s="81">
        <v>2.7109720938234774</v>
      </c>
      <c r="H31" s="81">
        <v>19.378130981383517</v>
      </c>
      <c r="I31" s="81">
        <v>1.5744683969561764</v>
      </c>
      <c r="J31" s="81">
        <v>4.1609031242541519E-2</v>
      </c>
    </row>
    <row r="32" spans="1:10">
      <c r="A32" s="56">
        <v>30</v>
      </c>
      <c r="B32" s="297"/>
      <c r="C32" s="299"/>
      <c r="D32" s="300"/>
      <c r="E32" s="151">
        <v>2023</v>
      </c>
      <c r="F32" s="81">
        <v>0.64102564102564108</v>
      </c>
      <c r="G32" s="81">
        <v>5.2092860059106192</v>
      </c>
      <c r="H32" s="81">
        <v>19.610498216628425</v>
      </c>
      <c r="I32" s="81">
        <v>1.7085688469979652</v>
      </c>
      <c r="J32" s="81">
        <v>8.2609568370947795E-2</v>
      </c>
    </row>
    <row r="33" spans="1:10" ht="15" customHeight="1">
      <c r="A33" s="56">
        <v>31</v>
      </c>
      <c r="B33" s="297">
        <v>11</v>
      </c>
      <c r="C33" s="299" t="s">
        <v>195</v>
      </c>
      <c r="D33" s="300" t="s">
        <v>228</v>
      </c>
      <c r="E33" s="97">
        <v>2021</v>
      </c>
      <c r="F33" s="81">
        <v>0.33333333333333331</v>
      </c>
      <c r="G33" s="81">
        <v>3.3116765671527864</v>
      </c>
      <c r="H33" s="81">
        <v>27.891520074951167</v>
      </c>
      <c r="I33" s="81">
        <v>0.7489996959771662</v>
      </c>
      <c r="J33" s="81">
        <v>1.4130538171653164E-2</v>
      </c>
    </row>
    <row r="34" spans="1:10">
      <c r="A34" s="56">
        <v>32</v>
      </c>
      <c r="B34" s="297"/>
      <c r="C34" s="299"/>
      <c r="D34" s="300"/>
      <c r="E34" s="102">
        <v>2022</v>
      </c>
      <c r="F34" s="81">
        <v>0.35897435897435898</v>
      </c>
      <c r="G34" s="81">
        <v>3.205300342362075</v>
      </c>
      <c r="H34" s="81">
        <v>27.868106467227722</v>
      </c>
      <c r="I34" s="81">
        <v>0.73989849943342956</v>
      </c>
      <c r="J34" s="81">
        <v>1.5866327145469171E-2</v>
      </c>
    </row>
    <row r="35" spans="1:10">
      <c r="A35" s="56">
        <v>33</v>
      </c>
      <c r="B35" s="297"/>
      <c r="C35" s="299"/>
      <c r="D35" s="300"/>
      <c r="E35" s="151">
        <v>2023</v>
      </c>
      <c r="F35" s="81">
        <v>0.58974358974358976</v>
      </c>
      <c r="G35" s="81">
        <v>3.3161629764563223</v>
      </c>
      <c r="H35" s="81">
        <v>27.924980433694127</v>
      </c>
      <c r="I35" s="81">
        <v>0.65485144110971227</v>
      </c>
      <c r="J35" s="81">
        <v>1.05747401570115E-2</v>
      </c>
    </row>
    <row r="36" spans="1:10" ht="15" customHeight="1">
      <c r="A36" s="56">
        <v>34</v>
      </c>
      <c r="B36" s="297">
        <v>12</v>
      </c>
      <c r="C36" s="299" t="s">
        <v>196</v>
      </c>
      <c r="D36" s="300" t="s">
        <v>229</v>
      </c>
      <c r="E36" s="97">
        <v>2021</v>
      </c>
      <c r="F36" s="81">
        <v>0.67521367521367526</v>
      </c>
      <c r="G36" s="81">
        <v>10.217844537230306</v>
      </c>
      <c r="H36" s="81">
        <v>21.233834827784989</v>
      </c>
      <c r="I36" s="81">
        <v>1.2472477837813172</v>
      </c>
      <c r="J36" s="81">
        <v>0.28530720983004237</v>
      </c>
    </row>
    <row r="37" spans="1:10">
      <c r="A37" s="56">
        <v>35</v>
      </c>
      <c r="B37" s="297"/>
      <c r="C37" s="299"/>
      <c r="D37" s="300"/>
      <c r="E37" s="102">
        <v>2022</v>
      </c>
      <c r="F37" s="81">
        <v>0.82905982905982911</v>
      </c>
      <c r="G37" s="81">
        <v>24.75310238100651</v>
      </c>
      <c r="H37" s="81">
        <v>21.694111797311734</v>
      </c>
      <c r="I37" s="81">
        <v>1.3302129667821514</v>
      </c>
      <c r="J37" s="81">
        <v>0.45426689195459241</v>
      </c>
    </row>
    <row r="38" spans="1:10">
      <c r="A38" s="56">
        <v>36</v>
      </c>
      <c r="B38" s="297"/>
      <c r="C38" s="299"/>
      <c r="D38" s="300"/>
      <c r="E38" s="151">
        <v>2023</v>
      </c>
      <c r="F38" s="81">
        <v>0.94871794871794868</v>
      </c>
      <c r="G38" s="81">
        <v>11.707740270460004</v>
      </c>
      <c r="H38" s="81">
        <v>21.50618379218729</v>
      </c>
      <c r="I38" s="81">
        <v>1.0435713540526363</v>
      </c>
      <c r="J38" s="81">
        <v>0.22836148962884517</v>
      </c>
    </row>
    <row r="39" spans="1:10">
      <c r="A39" s="56">
        <v>37</v>
      </c>
      <c r="B39" s="297">
        <v>13</v>
      </c>
      <c r="C39" s="299" t="s">
        <v>197</v>
      </c>
      <c r="D39" s="300" t="s">
        <v>230</v>
      </c>
      <c r="E39" s="97">
        <v>2021</v>
      </c>
      <c r="F39" s="81">
        <v>0.53846153846153844</v>
      </c>
      <c r="G39" s="81">
        <v>10.256959867751553</v>
      </c>
      <c r="H39" s="81">
        <v>22.749693657785024</v>
      </c>
      <c r="I39" s="81">
        <v>1.0763776628668007</v>
      </c>
      <c r="J39" s="81">
        <v>0.1355742291749924</v>
      </c>
    </row>
    <row r="40" spans="1:10">
      <c r="A40" s="56">
        <v>38</v>
      </c>
      <c r="B40" s="297"/>
      <c r="C40" s="299"/>
      <c r="D40" s="300"/>
      <c r="E40" s="102">
        <v>2022</v>
      </c>
      <c r="F40" s="81">
        <v>0.72649572649572647</v>
      </c>
      <c r="G40" s="81">
        <v>15.354724764214428</v>
      </c>
      <c r="H40" s="81">
        <v>23.10117238695209</v>
      </c>
      <c r="I40" s="81">
        <v>1.125576147368091</v>
      </c>
      <c r="J40" s="81">
        <v>0.26257117331198232</v>
      </c>
    </row>
    <row r="41" spans="1:10">
      <c r="A41" s="56">
        <v>39</v>
      </c>
      <c r="B41" s="297"/>
      <c r="C41" s="299"/>
      <c r="D41" s="300"/>
      <c r="E41" s="151">
        <v>2023</v>
      </c>
      <c r="F41" s="81">
        <v>0.86324786324786329</v>
      </c>
      <c r="G41" s="81">
        <v>8.314666566738012</v>
      </c>
      <c r="H41" s="81">
        <v>23.07203875858918</v>
      </c>
      <c r="I41" s="81">
        <v>0.76505398854222129</v>
      </c>
      <c r="J41" s="81">
        <v>0.17711536201084896</v>
      </c>
    </row>
    <row r="42" spans="1:10" ht="15" customHeight="1">
      <c r="A42" s="56">
        <v>40</v>
      </c>
      <c r="B42" s="297">
        <v>14</v>
      </c>
      <c r="C42" s="299" t="s">
        <v>198</v>
      </c>
      <c r="D42" s="300" t="s">
        <v>231</v>
      </c>
      <c r="E42" s="97">
        <v>2021</v>
      </c>
      <c r="F42" s="81">
        <v>0.55555555555555558</v>
      </c>
      <c r="G42" s="81">
        <v>26.927661428640974</v>
      </c>
      <c r="H42" s="81">
        <v>21.612683579244955</v>
      </c>
      <c r="I42" s="81">
        <v>2.8231794036322815</v>
      </c>
      <c r="J42" s="81">
        <v>0.52017545323624503</v>
      </c>
    </row>
    <row r="43" spans="1:10">
      <c r="A43" s="56">
        <v>41</v>
      </c>
      <c r="B43" s="297"/>
      <c r="C43" s="299"/>
      <c r="D43" s="300"/>
      <c r="E43" s="102">
        <v>2022</v>
      </c>
      <c r="F43" s="81">
        <v>0.65811965811965811</v>
      </c>
      <c r="G43" s="81">
        <v>27.271504608600591</v>
      </c>
      <c r="H43" s="81">
        <v>22.095831100069468</v>
      </c>
      <c r="I43" s="81">
        <v>11.849108086443071</v>
      </c>
      <c r="J43" s="81">
        <v>0.58335560596447888</v>
      </c>
    </row>
    <row r="44" spans="1:10">
      <c r="A44" s="56">
        <v>42</v>
      </c>
      <c r="B44" s="297"/>
      <c r="C44" s="299"/>
      <c r="D44" s="300"/>
      <c r="E44" s="151">
        <v>2023</v>
      </c>
      <c r="F44" s="81">
        <v>0.69230769230769229</v>
      </c>
      <c r="G44" s="81">
        <v>11.313900284694768</v>
      </c>
      <c r="H44" s="81">
        <v>21.959992280989123</v>
      </c>
      <c r="I44" s="81">
        <v>12.943678542611259</v>
      </c>
      <c r="J44" s="81">
        <v>0.37150465414272088</v>
      </c>
    </row>
    <row r="45" spans="1:10">
      <c r="A45" s="56">
        <v>43</v>
      </c>
      <c r="B45" s="297">
        <v>15</v>
      </c>
      <c r="C45" s="299" t="s">
        <v>199</v>
      </c>
      <c r="D45" s="300" t="s">
        <v>232</v>
      </c>
      <c r="E45" s="97">
        <v>2021</v>
      </c>
      <c r="F45" s="81">
        <v>0.4358974358974359</v>
      </c>
      <c r="G45" s="81">
        <v>1.8544790908464452</v>
      </c>
      <c r="H45" s="81">
        <v>29.609931710785567</v>
      </c>
      <c r="I45" s="81">
        <v>0.75621522305140243</v>
      </c>
      <c r="J45" s="81">
        <v>1.5045494333889391E-2</v>
      </c>
    </row>
    <row r="46" spans="1:10">
      <c r="A46" s="56">
        <v>44</v>
      </c>
      <c r="B46" s="297"/>
      <c r="C46" s="299"/>
      <c r="D46" s="300"/>
      <c r="E46" s="102">
        <v>2022</v>
      </c>
      <c r="F46" s="81">
        <v>0.37606837606837606</v>
      </c>
      <c r="G46" s="81">
        <v>2.0075840761032473</v>
      </c>
      <c r="H46" s="81">
        <v>29.809865473866658</v>
      </c>
      <c r="I46" s="81">
        <v>0.7917541346629714</v>
      </c>
      <c r="J46" s="81">
        <v>4.2785671353016023E-2</v>
      </c>
    </row>
    <row r="47" spans="1:10">
      <c r="A47" s="56">
        <v>45</v>
      </c>
      <c r="B47" s="297"/>
      <c r="C47" s="299"/>
      <c r="D47" s="300"/>
      <c r="E47" s="151">
        <v>2023</v>
      </c>
      <c r="F47" s="81">
        <v>0.83760683760683763</v>
      </c>
      <c r="G47" s="81">
        <v>2.121386388599912</v>
      </c>
      <c r="H47" s="81">
        <v>29.892938577487744</v>
      </c>
      <c r="I47" s="81">
        <v>0.83499943029628132</v>
      </c>
      <c r="J47" s="81">
        <v>5.2401389702131401E-2</v>
      </c>
    </row>
    <row r="48" spans="1:10" ht="15" customHeight="1">
      <c r="A48" s="56">
        <v>46</v>
      </c>
      <c r="B48" s="297">
        <v>16</v>
      </c>
      <c r="C48" s="299" t="s">
        <v>200</v>
      </c>
      <c r="D48" s="300" t="s">
        <v>233</v>
      </c>
      <c r="E48" s="97">
        <v>2021</v>
      </c>
      <c r="F48" s="81">
        <v>0.84615384615384615</v>
      </c>
      <c r="G48" s="81">
        <v>9.3207839562734947</v>
      </c>
      <c r="H48" s="81">
        <v>22.029292513274811</v>
      </c>
      <c r="I48" s="81">
        <v>0.91325114813437369</v>
      </c>
      <c r="J48" s="81">
        <v>1.7152103146691036E-2</v>
      </c>
    </row>
    <row r="49" spans="1:10">
      <c r="A49" s="56">
        <v>47</v>
      </c>
      <c r="B49" s="297"/>
      <c r="C49" s="299"/>
      <c r="D49" s="300"/>
      <c r="E49" s="102">
        <v>2022</v>
      </c>
      <c r="F49" s="81">
        <v>0.88888888888888884</v>
      </c>
      <c r="G49" s="81">
        <v>10.056359570102936</v>
      </c>
      <c r="H49" s="81">
        <v>22.002496021446365</v>
      </c>
      <c r="I49" s="81">
        <v>0.88039384492921802</v>
      </c>
      <c r="J49" s="81">
        <v>0.14212417443659225</v>
      </c>
    </row>
    <row r="50" spans="1:10">
      <c r="A50" s="56">
        <v>48</v>
      </c>
      <c r="B50" s="297"/>
      <c r="C50" s="299"/>
      <c r="D50" s="300"/>
      <c r="E50" s="151">
        <v>2023</v>
      </c>
      <c r="F50" s="81">
        <v>0.83760683760683763</v>
      </c>
      <c r="G50" s="81">
        <v>3.6727846346328201</v>
      </c>
      <c r="H50" s="81">
        <v>21.858885618966813</v>
      </c>
      <c r="I50" s="81">
        <v>0.71373996754408053</v>
      </c>
      <c r="J50" s="81">
        <v>4.8518510501031099E-2</v>
      </c>
    </row>
    <row r="51" spans="1:10" ht="15" customHeight="1">
      <c r="A51" s="56">
        <v>49</v>
      </c>
      <c r="B51" s="297">
        <v>17</v>
      </c>
      <c r="C51" s="299" t="s">
        <v>201</v>
      </c>
      <c r="D51" s="300" t="s">
        <v>234</v>
      </c>
      <c r="E51" s="97">
        <v>2021</v>
      </c>
      <c r="F51" s="81">
        <v>0.41880341880341881</v>
      </c>
      <c r="G51" s="81">
        <v>7.1381720725202964</v>
      </c>
      <c r="H51" s="81">
        <v>21.848559184649698</v>
      </c>
      <c r="I51" s="81">
        <v>1.2667008069514814</v>
      </c>
      <c r="J51" s="81">
        <v>8.6117218777206461E-2</v>
      </c>
    </row>
    <row r="52" spans="1:10">
      <c r="A52" s="56">
        <v>50</v>
      </c>
      <c r="B52" s="297"/>
      <c r="C52" s="299"/>
      <c r="D52" s="300"/>
      <c r="E52" s="102">
        <v>2022</v>
      </c>
      <c r="F52" s="81">
        <v>0.59829059829059827</v>
      </c>
      <c r="G52" s="81">
        <v>20.118332567366473</v>
      </c>
      <c r="H52" s="81">
        <v>22.594634270102475</v>
      </c>
      <c r="I52" s="81">
        <v>0.83142928743990474</v>
      </c>
      <c r="J52" s="81">
        <v>0.19980412099559156</v>
      </c>
    </row>
    <row r="53" spans="1:10">
      <c r="A53" s="56">
        <v>51</v>
      </c>
      <c r="B53" s="297"/>
      <c r="C53" s="299"/>
      <c r="D53" s="300"/>
      <c r="E53" s="151">
        <v>2023</v>
      </c>
      <c r="F53" s="81">
        <v>0.61538461538461542</v>
      </c>
      <c r="G53" s="81">
        <v>19.008368404769357</v>
      </c>
      <c r="H53" s="81">
        <v>21.842749794680561</v>
      </c>
      <c r="I53" s="81">
        <v>1.4846806567225401</v>
      </c>
      <c r="J53" s="81">
        <v>0.28248005130389592</v>
      </c>
    </row>
    <row r="54" spans="1:10" ht="15" customHeight="1">
      <c r="A54" s="56">
        <v>52</v>
      </c>
      <c r="B54" s="297">
        <v>18</v>
      </c>
      <c r="C54" s="299" t="s">
        <v>316</v>
      </c>
      <c r="D54" s="300" t="s">
        <v>235</v>
      </c>
      <c r="E54" s="97">
        <v>2021</v>
      </c>
      <c r="F54" s="81">
        <v>0.66666666666666663</v>
      </c>
      <c r="G54" s="81">
        <v>14.785639720227911</v>
      </c>
      <c r="H54" s="81">
        <v>20.675671739453968</v>
      </c>
      <c r="I54" s="81">
        <v>0.7387031591803489</v>
      </c>
      <c r="J54" s="81">
        <v>2.2959885366731062E-2</v>
      </c>
    </row>
    <row r="55" spans="1:10">
      <c r="A55" s="56">
        <v>53</v>
      </c>
      <c r="B55" s="297"/>
      <c r="C55" s="299"/>
      <c r="D55" s="300"/>
      <c r="E55" s="102">
        <v>2022</v>
      </c>
      <c r="F55" s="81">
        <v>0.68376068376068377</v>
      </c>
      <c r="G55" s="81">
        <v>5.7439925891466119</v>
      </c>
      <c r="H55" s="81">
        <v>20.845731336294325</v>
      </c>
      <c r="I55" s="81">
        <v>1.043760481620841</v>
      </c>
      <c r="J55" s="81">
        <v>1.2713698750310856E-2</v>
      </c>
    </row>
    <row r="56" spans="1:10">
      <c r="A56" s="56">
        <v>54</v>
      </c>
      <c r="B56" s="297"/>
      <c r="C56" s="299"/>
      <c r="D56" s="300"/>
      <c r="E56" s="151">
        <v>2023</v>
      </c>
      <c r="F56" s="81">
        <v>0.72649572649572647</v>
      </c>
      <c r="G56" s="81">
        <v>19.132640980961018</v>
      </c>
      <c r="H56" s="81">
        <v>21.28709379266294</v>
      </c>
      <c r="I56" s="81">
        <v>0.92093126687947924</v>
      </c>
      <c r="J56" s="81">
        <v>8.3535546448043271E-3</v>
      </c>
    </row>
    <row r="57" spans="1:10" ht="15" customHeight="1">
      <c r="A57" s="56">
        <v>55</v>
      </c>
      <c r="B57" s="297">
        <v>19</v>
      </c>
      <c r="C57" s="299" t="s">
        <v>203</v>
      </c>
      <c r="D57" s="300" t="s">
        <v>236</v>
      </c>
      <c r="E57" s="97">
        <v>2021</v>
      </c>
      <c r="F57" s="81">
        <v>0.57264957264957261</v>
      </c>
      <c r="G57" s="81">
        <v>7.1158811891012652</v>
      </c>
      <c r="H57" s="81">
        <v>20.589301892499122</v>
      </c>
      <c r="I57" s="81">
        <v>2.4902108563179883</v>
      </c>
      <c r="J57" s="81">
        <v>0.11237612484344786</v>
      </c>
    </row>
    <row r="58" spans="1:10">
      <c r="A58" s="56">
        <v>56</v>
      </c>
      <c r="B58" s="297"/>
      <c r="C58" s="299"/>
      <c r="D58" s="300"/>
      <c r="E58" s="102">
        <v>2022</v>
      </c>
      <c r="F58" s="81">
        <v>0.58119658119658124</v>
      </c>
      <c r="G58" s="81">
        <v>15.892822914180313</v>
      </c>
      <c r="H58" s="81">
        <v>20.969192554432563</v>
      </c>
      <c r="I58" s="81">
        <v>1.3203472400426668</v>
      </c>
      <c r="J58" s="81">
        <v>0.2969740130748979</v>
      </c>
    </row>
    <row r="59" spans="1:10">
      <c r="A59" s="56">
        <v>57</v>
      </c>
      <c r="B59" s="297"/>
      <c r="C59" s="299"/>
      <c r="D59" s="300"/>
      <c r="E59" s="151">
        <v>2023</v>
      </c>
      <c r="F59" s="81">
        <v>0.62393162393162394</v>
      </c>
      <c r="G59" s="81">
        <v>10.986092914792586</v>
      </c>
      <c r="H59" s="81">
        <v>21.21375028993171</v>
      </c>
      <c r="I59" s="81">
        <v>0.98824133525553592</v>
      </c>
      <c r="J59" s="81">
        <v>0.11981584121270591</v>
      </c>
    </row>
    <row r="60" spans="1:10" ht="15" customHeight="1">
      <c r="A60" s="56">
        <v>58</v>
      </c>
      <c r="B60" s="297">
        <v>20</v>
      </c>
      <c r="C60" s="299" t="s">
        <v>204</v>
      </c>
      <c r="D60" s="300" t="s">
        <v>237</v>
      </c>
      <c r="E60" s="97">
        <v>2021</v>
      </c>
      <c r="F60" s="81">
        <v>0.41880341880341881</v>
      </c>
      <c r="G60" s="81">
        <v>1.2331374694780892</v>
      </c>
      <c r="H60" s="81">
        <v>19.094041028692391</v>
      </c>
      <c r="I60" s="81">
        <v>0.51268119043959215</v>
      </c>
      <c r="J60" s="81">
        <v>3.0493884100738643E-3</v>
      </c>
    </row>
    <row r="61" spans="1:10">
      <c r="A61" s="56">
        <v>59</v>
      </c>
      <c r="B61" s="297"/>
      <c r="C61" s="299"/>
      <c r="D61" s="300"/>
      <c r="E61" s="102">
        <v>2022</v>
      </c>
      <c r="F61" s="81">
        <v>0.58974358974358976</v>
      </c>
      <c r="G61" s="81">
        <v>1.8965472283196274</v>
      </c>
      <c r="H61" s="81">
        <v>19.059613187917741</v>
      </c>
      <c r="I61" s="81">
        <v>0.65865596340077037</v>
      </c>
      <c r="J61" s="81">
        <v>4.5453385131877556E-3</v>
      </c>
    </row>
    <row r="62" spans="1:10">
      <c r="A62" s="56">
        <v>60</v>
      </c>
      <c r="B62" s="297"/>
      <c r="C62" s="299"/>
      <c r="D62" s="300"/>
      <c r="E62" s="151">
        <v>2023</v>
      </c>
      <c r="F62" s="81">
        <v>0.60683760683760679</v>
      </c>
      <c r="G62" s="81">
        <v>2.2632771003832177</v>
      </c>
      <c r="H62" s="81">
        <v>19.08746043760268</v>
      </c>
      <c r="I62" s="81">
        <v>0.75129426288359291</v>
      </c>
      <c r="J62" s="81">
        <v>3.4038924835146291E-2</v>
      </c>
    </row>
    <row r="63" spans="1:10" ht="15" customHeight="1">
      <c r="A63" s="56">
        <v>61</v>
      </c>
      <c r="B63" s="297">
        <v>21</v>
      </c>
      <c r="C63" s="299" t="s">
        <v>205</v>
      </c>
      <c r="D63" s="300" t="s">
        <v>238</v>
      </c>
      <c r="E63" s="97">
        <v>2021</v>
      </c>
      <c r="F63" s="81">
        <v>0.9145299145299145</v>
      </c>
      <c r="G63" s="81">
        <v>4.6109326256396939</v>
      </c>
      <c r="H63" s="81">
        <v>20.759312440053403</v>
      </c>
      <c r="I63" s="81">
        <v>0.91970619942308884</v>
      </c>
      <c r="J63" s="81">
        <v>0.17959212508570632</v>
      </c>
    </row>
    <row r="64" spans="1:10">
      <c r="A64" s="56">
        <v>62</v>
      </c>
      <c r="B64" s="297"/>
      <c r="C64" s="299"/>
      <c r="D64" s="300"/>
      <c r="E64" s="102">
        <v>2022</v>
      </c>
      <c r="F64" s="81">
        <v>0.92307692307692313</v>
      </c>
      <c r="G64" s="81">
        <v>4.4047251315348861</v>
      </c>
      <c r="H64" s="81">
        <v>21.407664139439657</v>
      </c>
      <c r="I64" s="81">
        <v>0.98002015369313755</v>
      </c>
      <c r="J64" s="81">
        <v>0.1724539512372131</v>
      </c>
    </row>
    <row r="65" spans="1:10">
      <c r="A65" s="56">
        <v>63</v>
      </c>
      <c r="B65" s="297"/>
      <c r="C65" s="299"/>
      <c r="D65" s="300"/>
      <c r="E65" s="151">
        <v>2023</v>
      </c>
      <c r="F65" s="81">
        <v>0.84615384615384615</v>
      </c>
      <c r="G65" s="81">
        <v>3.3438734130485086</v>
      </c>
      <c r="H65" s="81">
        <v>21.491839499864771</v>
      </c>
      <c r="I65" s="81">
        <v>0.93021059405538109</v>
      </c>
      <c r="J65" s="81">
        <v>0.1463465778853458</v>
      </c>
    </row>
    <row r="66" spans="1:10" ht="15" customHeight="1">
      <c r="A66" s="56">
        <v>64</v>
      </c>
      <c r="B66" s="297">
        <v>22</v>
      </c>
      <c r="C66" s="299" t="s">
        <v>206</v>
      </c>
      <c r="D66" s="300" t="s">
        <v>239</v>
      </c>
      <c r="E66" s="97">
        <v>2021</v>
      </c>
      <c r="F66" s="81">
        <v>0.80341880341880345</v>
      </c>
      <c r="G66" s="81">
        <v>3.1482731651418217</v>
      </c>
      <c r="H66" s="81">
        <v>20.535763205937172</v>
      </c>
      <c r="I66" s="81">
        <v>4.5670799940484885</v>
      </c>
      <c r="J66" s="81">
        <v>0.42703602766046189</v>
      </c>
    </row>
    <row r="67" spans="1:10">
      <c r="A67" s="56">
        <v>65</v>
      </c>
      <c r="B67" s="297"/>
      <c r="C67" s="299"/>
      <c r="D67" s="300"/>
      <c r="E67" s="102">
        <v>2022</v>
      </c>
      <c r="F67" s="81">
        <v>0.93162393162393164</v>
      </c>
      <c r="G67" s="81">
        <v>3.9536555853406736</v>
      </c>
      <c r="H67" s="81">
        <v>20.844675004897972</v>
      </c>
      <c r="I67" s="81">
        <v>2.8562550081844726</v>
      </c>
      <c r="J67" s="81">
        <v>0.61634591028308572</v>
      </c>
    </row>
    <row r="68" spans="1:10">
      <c r="A68" s="56">
        <v>66</v>
      </c>
      <c r="B68" s="297"/>
      <c r="C68" s="299"/>
      <c r="D68" s="300"/>
      <c r="E68" s="151">
        <v>2023</v>
      </c>
      <c r="F68" s="81">
        <v>0.93162393162393164</v>
      </c>
      <c r="G68" s="81">
        <v>3.5267373193276139</v>
      </c>
      <c r="H68" s="81">
        <v>20.994850725882859</v>
      </c>
      <c r="I68" s="81">
        <v>2.1848208393625295</v>
      </c>
      <c r="J68" s="81">
        <v>0.40299648430908558</v>
      </c>
    </row>
    <row r="69" spans="1:10" ht="15" customHeight="1">
      <c r="A69" s="56">
        <v>67</v>
      </c>
      <c r="B69" s="297">
        <v>23</v>
      </c>
      <c r="C69" s="299" t="s">
        <v>207</v>
      </c>
      <c r="D69" s="300" t="s">
        <v>240</v>
      </c>
      <c r="E69" s="97">
        <v>2021</v>
      </c>
      <c r="F69" s="81">
        <v>0.36752136752136755</v>
      </c>
      <c r="G69" s="81">
        <v>2.1743319638919356</v>
      </c>
      <c r="H69" s="81">
        <v>18.995264437507988</v>
      </c>
      <c r="I69" s="81">
        <v>0.79970650915984998</v>
      </c>
      <c r="J69" s="81">
        <v>6.8352130951361292E-2</v>
      </c>
    </row>
    <row r="70" spans="1:10">
      <c r="A70" s="56">
        <v>68</v>
      </c>
      <c r="B70" s="297"/>
      <c r="C70" s="299"/>
      <c r="D70" s="300"/>
      <c r="E70" s="102">
        <v>2022</v>
      </c>
      <c r="F70" s="81">
        <v>0.36752136752136755</v>
      </c>
      <c r="G70" s="81">
        <v>3.7390929702607334</v>
      </c>
      <c r="H70" s="81">
        <v>19.167339648364567</v>
      </c>
      <c r="I70" s="81">
        <v>0.75228384050281805</v>
      </c>
      <c r="J70" s="81">
        <v>0.12126200044331145</v>
      </c>
    </row>
    <row r="71" spans="1:10">
      <c r="A71" s="56">
        <v>69</v>
      </c>
      <c r="B71" s="297"/>
      <c r="C71" s="299"/>
      <c r="D71" s="300"/>
      <c r="E71" s="151">
        <v>2023</v>
      </c>
      <c r="F71" s="81">
        <v>0.36752136752136755</v>
      </c>
      <c r="G71" s="81">
        <v>3.1711336431207058</v>
      </c>
      <c r="H71" s="81">
        <v>19.325174609615807</v>
      </c>
      <c r="I71" s="81">
        <v>0.70382583755355566</v>
      </c>
      <c r="J71" s="81">
        <v>9.9724779941349859E-2</v>
      </c>
    </row>
    <row r="72" spans="1:10" ht="15" customHeight="1">
      <c r="A72" s="56">
        <v>70</v>
      </c>
      <c r="B72" s="297">
        <v>24</v>
      </c>
      <c r="C72" s="299" t="s">
        <v>208</v>
      </c>
      <c r="D72" s="300" t="s">
        <v>241</v>
      </c>
      <c r="E72" s="97">
        <v>2021</v>
      </c>
      <c r="F72" s="81">
        <v>0.66666666666666663</v>
      </c>
      <c r="G72" s="81">
        <v>10.614251471968739</v>
      </c>
      <c r="H72" s="81">
        <v>19.891585945996013</v>
      </c>
      <c r="I72" s="81">
        <v>2.1405270567346446</v>
      </c>
      <c r="J72" s="81">
        <v>0.47129826558317151</v>
      </c>
    </row>
    <row r="73" spans="1:10">
      <c r="A73" s="56">
        <v>71</v>
      </c>
      <c r="B73" s="297"/>
      <c r="C73" s="299"/>
      <c r="D73" s="300"/>
      <c r="E73" s="102">
        <v>2022</v>
      </c>
      <c r="F73" s="81">
        <v>0.68376068376068377</v>
      </c>
      <c r="G73" s="81">
        <v>10.151685343555474</v>
      </c>
      <c r="H73" s="81">
        <v>19.818980686312077</v>
      </c>
      <c r="I73" s="81">
        <v>2.2505985143066121</v>
      </c>
      <c r="J73" s="81">
        <v>0.59258286864888798</v>
      </c>
    </row>
    <row r="74" spans="1:10">
      <c r="A74" s="56">
        <v>72</v>
      </c>
      <c r="B74" s="297"/>
      <c r="C74" s="299"/>
      <c r="D74" s="300"/>
      <c r="E74" s="151">
        <v>2023</v>
      </c>
      <c r="F74" s="81">
        <v>0.72649572649572647</v>
      </c>
      <c r="G74" s="81">
        <v>6.5458305611039824</v>
      </c>
      <c r="H74" s="81">
        <v>19.827891261674299</v>
      </c>
      <c r="I74" s="81">
        <v>2.0135677682815403</v>
      </c>
      <c r="J74" s="81">
        <v>0.39727663668488294</v>
      </c>
    </row>
    <row r="75" spans="1:10" ht="15" customHeight="1">
      <c r="A75" s="56">
        <v>73</v>
      </c>
      <c r="B75" s="297">
        <v>25</v>
      </c>
      <c r="C75" s="299" t="s">
        <v>209</v>
      </c>
      <c r="D75" s="300" t="s">
        <v>242</v>
      </c>
      <c r="E75" s="97">
        <v>2021</v>
      </c>
      <c r="F75" s="81">
        <v>0.40170940170940173</v>
      </c>
      <c r="G75" s="81">
        <v>2.2400734248472713</v>
      </c>
      <c r="H75" s="81">
        <v>20.570233396323243</v>
      </c>
      <c r="I75" s="81">
        <v>1.1191089702816683</v>
      </c>
      <c r="J75" s="81">
        <v>7.6456430434780398E-2</v>
      </c>
    </row>
    <row r="76" spans="1:10">
      <c r="A76" s="56">
        <v>74</v>
      </c>
      <c r="B76" s="297"/>
      <c r="C76" s="299"/>
      <c r="D76" s="300"/>
      <c r="E76" s="102">
        <v>2022</v>
      </c>
      <c r="F76" s="81">
        <v>0.66666666666666663</v>
      </c>
      <c r="G76" s="81">
        <v>2.60916476336131</v>
      </c>
      <c r="H76" s="81">
        <v>20.500534147055639</v>
      </c>
      <c r="I76" s="81">
        <v>0.87623353778614887</v>
      </c>
      <c r="J76" s="81">
        <v>0.10439482753484104</v>
      </c>
    </row>
    <row r="77" spans="1:10">
      <c r="A77" s="56">
        <v>75</v>
      </c>
      <c r="B77" s="297"/>
      <c r="C77" s="299"/>
      <c r="D77" s="300"/>
      <c r="E77" s="151">
        <v>2023</v>
      </c>
      <c r="F77" s="81">
        <v>0.93162393162393164</v>
      </c>
      <c r="G77" s="81">
        <v>1.5370123943603782</v>
      </c>
      <c r="H77" s="81">
        <v>20.669693872571745</v>
      </c>
      <c r="I77" s="81">
        <v>0.72199962828523301</v>
      </c>
      <c r="J77" s="81">
        <v>2.1993500980370343E-2</v>
      </c>
    </row>
    <row r="78" spans="1:10" ht="15" customHeight="1">
      <c r="A78" s="56">
        <v>76</v>
      </c>
      <c r="B78" s="297">
        <v>26</v>
      </c>
      <c r="C78" s="299" t="s">
        <v>210</v>
      </c>
      <c r="D78" s="300" t="s">
        <v>243</v>
      </c>
      <c r="E78" s="97">
        <v>2021</v>
      </c>
      <c r="F78" s="81">
        <v>0.64102564102564108</v>
      </c>
      <c r="G78" s="81">
        <v>9.7393367160615139</v>
      </c>
      <c r="H78" s="81">
        <v>19.367385985632303</v>
      </c>
      <c r="I78" s="81">
        <v>1.424059773171501</v>
      </c>
      <c r="J78" s="81">
        <v>0.39021499183462127</v>
      </c>
    </row>
    <row r="79" spans="1:10">
      <c r="A79" s="56">
        <v>77</v>
      </c>
      <c r="B79" s="297"/>
      <c r="C79" s="299"/>
      <c r="D79" s="300"/>
      <c r="E79" s="102">
        <v>2022</v>
      </c>
      <c r="F79" s="81">
        <v>0.64102564102564108</v>
      </c>
      <c r="G79" s="81">
        <v>12.782786491458511</v>
      </c>
      <c r="H79" s="81">
        <v>19.540884160902039</v>
      </c>
      <c r="I79" s="81">
        <v>2.1373201359079528</v>
      </c>
      <c r="J79" s="81">
        <v>0.58519971101013157</v>
      </c>
    </row>
    <row r="80" spans="1:10">
      <c r="A80" s="56">
        <v>78</v>
      </c>
      <c r="B80" s="297"/>
      <c r="C80" s="299"/>
      <c r="D80" s="300"/>
      <c r="E80" s="151">
        <v>2023</v>
      </c>
      <c r="F80" s="81">
        <v>0.64102564102564108</v>
      </c>
      <c r="G80" s="81">
        <v>2.4321125948296927</v>
      </c>
      <c r="H80" s="81">
        <v>19.251416419704871</v>
      </c>
      <c r="I80" s="81">
        <v>1.8571620268097699</v>
      </c>
      <c r="J80" s="81">
        <v>9.4496146307210885E-2</v>
      </c>
    </row>
    <row r="81" spans="1:10" ht="15" customHeight="1">
      <c r="A81" s="56">
        <v>79</v>
      </c>
      <c r="B81" s="297">
        <v>27</v>
      </c>
      <c r="C81" s="299" t="s">
        <v>211</v>
      </c>
      <c r="D81" s="300" t="s">
        <v>244</v>
      </c>
      <c r="E81" s="97">
        <v>2021</v>
      </c>
      <c r="F81" s="81">
        <v>0.66666666666666663</v>
      </c>
      <c r="G81" s="81">
        <v>4.8925955850552167</v>
      </c>
      <c r="H81" s="81">
        <v>19.600769573402307</v>
      </c>
      <c r="I81" s="81">
        <v>1.1097514818199468</v>
      </c>
      <c r="J81" s="81">
        <v>6.3608960717995003E-2</v>
      </c>
    </row>
    <row r="82" spans="1:10">
      <c r="A82" s="56">
        <v>80</v>
      </c>
      <c r="B82" s="297"/>
      <c r="C82" s="299"/>
      <c r="D82" s="300"/>
      <c r="E82" s="102">
        <v>2022</v>
      </c>
      <c r="F82" s="81">
        <v>0.68376068376068377</v>
      </c>
      <c r="G82" s="81">
        <v>4.8689180701585082</v>
      </c>
      <c r="H82" s="81">
        <v>19.753852419948348</v>
      </c>
      <c r="I82" s="81">
        <v>0.9498529975050426</v>
      </c>
      <c r="J82" s="81">
        <v>6.8860805531178917E-2</v>
      </c>
    </row>
    <row r="83" spans="1:10">
      <c r="A83" s="56">
        <v>81</v>
      </c>
      <c r="B83" s="297"/>
      <c r="C83" s="299"/>
      <c r="D83" s="300"/>
      <c r="E83" s="151">
        <v>2023</v>
      </c>
      <c r="F83" s="81">
        <v>0.72649572649572647</v>
      </c>
      <c r="G83" s="81">
        <v>4.7599235880025779</v>
      </c>
      <c r="H83" s="81">
        <v>19.884354007966074</v>
      </c>
      <c r="I83" s="81">
        <v>0.97517555070282003</v>
      </c>
      <c r="J83" s="81">
        <v>5.9612733061562041E-2</v>
      </c>
    </row>
    <row r="84" spans="1:10" ht="15" customHeight="1">
      <c r="A84" s="56">
        <v>82</v>
      </c>
      <c r="B84" s="297">
        <v>28</v>
      </c>
      <c r="C84" s="299" t="s">
        <v>212</v>
      </c>
      <c r="D84" s="300" t="s">
        <v>245</v>
      </c>
      <c r="E84" s="97">
        <v>2021</v>
      </c>
      <c r="F84" s="81">
        <v>0.3247863247863248</v>
      </c>
      <c r="G84" s="81">
        <v>9.7001171873944774</v>
      </c>
      <c r="H84" s="81">
        <v>18.898381238686522</v>
      </c>
      <c r="I84" s="81">
        <v>1.2130131053116802</v>
      </c>
      <c r="J84" s="81">
        <v>0.15531136162702966</v>
      </c>
    </row>
    <row r="85" spans="1:10">
      <c r="A85" s="56">
        <v>83</v>
      </c>
      <c r="B85" s="297"/>
      <c r="C85" s="299"/>
      <c r="D85" s="300"/>
      <c r="E85" s="102">
        <v>2022</v>
      </c>
      <c r="F85" s="81">
        <v>0.40170940170940173</v>
      </c>
      <c r="G85" s="81">
        <v>11.381513637471862</v>
      </c>
      <c r="H85" s="81">
        <v>19.004874556728566</v>
      </c>
      <c r="I85" s="81">
        <v>1.3189845078109494</v>
      </c>
      <c r="J85" s="81">
        <v>0.24160160913099635</v>
      </c>
    </row>
    <row r="86" spans="1:10">
      <c r="A86" s="56">
        <v>84</v>
      </c>
      <c r="B86" s="297"/>
      <c r="C86" s="299"/>
      <c r="D86" s="300"/>
      <c r="E86" s="151">
        <v>2023</v>
      </c>
      <c r="F86" s="81">
        <v>0.42735042735042733</v>
      </c>
      <c r="G86" s="81">
        <v>8.0398899663697332</v>
      </c>
      <c r="H86" s="81">
        <v>19.133002746937109</v>
      </c>
      <c r="I86" s="81">
        <v>1.0450964303243486</v>
      </c>
      <c r="J86" s="81">
        <v>0.20057025201228254</v>
      </c>
    </row>
    <row r="87" spans="1:10">
      <c r="A87" s="56">
        <v>85</v>
      </c>
      <c r="B87" s="297">
        <v>29</v>
      </c>
      <c r="C87" s="299" t="s">
        <v>213</v>
      </c>
      <c r="D87" s="300" t="s">
        <v>246</v>
      </c>
      <c r="E87" s="97">
        <v>2021</v>
      </c>
      <c r="F87" s="81">
        <v>0.55555555555555558</v>
      </c>
      <c r="G87" s="81">
        <v>3.6110086940160189</v>
      </c>
      <c r="H87" s="81">
        <v>28.67739088791031</v>
      </c>
      <c r="I87" s="81">
        <v>18.107363266762569</v>
      </c>
      <c r="J87" s="81">
        <v>2.9704674189125403E-2</v>
      </c>
    </row>
    <row r="88" spans="1:10">
      <c r="A88" s="56">
        <v>86</v>
      </c>
      <c r="B88" s="297"/>
      <c r="C88" s="299"/>
      <c r="D88" s="300"/>
      <c r="E88" s="102">
        <v>2022</v>
      </c>
      <c r="F88" s="81">
        <v>0.5641025641025641</v>
      </c>
      <c r="G88" s="81">
        <v>3.7542123077424652</v>
      </c>
      <c r="H88" s="81">
        <v>28.664158978970413</v>
      </c>
      <c r="I88" s="81">
        <v>14.560054223168411</v>
      </c>
      <c r="J88" s="81">
        <v>4.1164552511166894E-2</v>
      </c>
    </row>
    <row r="89" spans="1:10">
      <c r="A89" s="56">
        <v>87</v>
      </c>
      <c r="B89" s="297"/>
      <c r="C89" s="299"/>
      <c r="D89" s="300"/>
      <c r="E89" s="151">
        <v>2023</v>
      </c>
      <c r="F89" s="81">
        <v>0.60683760683760679</v>
      </c>
      <c r="G89" s="81">
        <v>4.0515884337961241</v>
      </c>
      <c r="H89" s="81">
        <v>28.886424310244003</v>
      </c>
      <c r="I89" s="81">
        <v>10.910673297137595</v>
      </c>
      <c r="J89" s="81">
        <v>5.3765858431979681E-2</v>
      </c>
    </row>
    <row r="90" spans="1:10">
      <c r="A90" s="56">
        <v>88</v>
      </c>
      <c r="B90" s="297">
        <v>30</v>
      </c>
      <c r="C90" s="299" t="s">
        <v>214</v>
      </c>
      <c r="D90" s="300" t="s">
        <v>247</v>
      </c>
      <c r="E90" s="97">
        <v>2021</v>
      </c>
      <c r="F90" s="81">
        <v>0.25641025641025639</v>
      </c>
      <c r="G90" s="81">
        <v>7.1746054922868776</v>
      </c>
      <c r="H90" s="81">
        <v>27.620021758179018</v>
      </c>
      <c r="I90" s="81">
        <v>1.0281181933350567</v>
      </c>
      <c r="J90" s="81">
        <v>0.16744659368876849</v>
      </c>
    </row>
    <row r="91" spans="1:10">
      <c r="A91" s="56">
        <v>89</v>
      </c>
      <c r="B91" s="297"/>
      <c r="C91" s="299"/>
      <c r="D91" s="300"/>
      <c r="E91" s="102">
        <v>2022</v>
      </c>
      <c r="F91" s="81">
        <v>0.46153846153846156</v>
      </c>
      <c r="G91" s="81">
        <v>10.022688669076036</v>
      </c>
      <c r="H91" s="81">
        <v>27.895310746457895</v>
      </c>
      <c r="I91" s="81">
        <v>1.0291268530469426</v>
      </c>
      <c r="J91" s="81">
        <v>0.25169212143446007</v>
      </c>
    </row>
    <row r="92" spans="1:10">
      <c r="A92" s="56">
        <v>90</v>
      </c>
      <c r="B92" s="297"/>
      <c r="C92" s="299"/>
      <c r="D92" s="300"/>
      <c r="E92" s="151">
        <v>2023</v>
      </c>
      <c r="F92" s="81">
        <v>0.5213675213675214</v>
      </c>
      <c r="G92" s="81">
        <v>6.9961763114535698</v>
      </c>
      <c r="H92" s="81">
        <v>27.771565929171629</v>
      </c>
      <c r="I92" s="81">
        <v>0.92632764547894675</v>
      </c>
      <c r="J92" s="81">
        <v>0.19264181945629513</v>
      </c>
    </row>
    <row r="93" spans="1:10" ht="15" customHeight="1">
      <c r="A93" s="56">
        <v>91</v>
      </c>
      <c r="B93" s="297">
        <v>31</v>
      </c>
      <c r="C93" s="299" t="s">
        <v>317</v>
      </c>
      <c r="D93" s="300" t="s">
        <v>248</v>
      </c>
      <c r="E93" s="97">
        <v>2021</v>
      </c>
      <c r="F93" s="81">
        <v>0.29914529914529914</v>
      </c>
      <c r="G93" s="81">
        <v>8.5283208729823414</v>
      </c>
      <c r="H93" s="81">
        <v>27.226667413011764</v>
      </c>
      <c r="I93" s="81">
        <v>8.0813427002164548</v>
      </c>
      <c r="J93" s="81">
        <v>0.16851056336856737</v>
      </c>
    </row>
    <row r="94" spans="1:10">
      <c r="A94" s="56">
        <v>92</v>
      </c>
      <c r="B94" s="297"/>
      <c r="C94" s="299"/>
      <c r="D94" s="300"/>
      <c r="E94" s="102">
        <v>2022</v>
      </c>
      <c r="F94" s="81">
        <v>0.34188034188034189</v>
      </c>
      <c r="G94" s="81">
        <v>3.7087842944087339</v>
      </c>
      <c r="H94" s="81">
        <v>27.373113291636976</v>
      </c>
      <c r="I94" s="81">
        <v>1.2027095790766418</v>
      </c>
      <c r="J94" s="81">
        <v>7.2375649389322921E-2</v>
      </c>
    </row>
    <row r="95" spans="1:10">
      <c r="A95" s="56">
        <v>93</v>
      </c>
      <c r="B95" s="297"/>
      <c r="C95" s="299"/>
      <c r="D95" s="300"/>
      <c r="E95" s="151">
        <v>2023</v>
      </c>
      <c r="F95" s="81">
        <v>0.3504273504273504</v>
      </c>
      <c r="G95" s="81">
        <v>4.4528819669828978</v>
      </c>
      <c r="H95" s="81">
        <v>27.2596724281142</v>
      </c>
      <c r="I95" s="81">
        <v>1.0278632179051241</v>
      </c>
      <c r="J95" s="81">
        <v>0.1151611047684646</v>
      </c>
    </row>
    <row r="96" spans="1:10" ht="15" customHeight="1">
      <c r="A96" s="56">
        <v>94</v>
      </c>
      <c r="B96" s="297">
        <v>32</v>
      </c>
      <c r="C96" s="299" t="s">
        <v>216</v>
      </c>
      <c r="D96" s="300" t="s">
        <v>249</v>
      </c>
      <c r="E96" s="97">
        <v>2021</v>
      </c>
      <c r="F96" s="81">
        <v>0.24786324786324787</v>
      </c>
      <c r="G96" s="81">
        <v>26.560314539189658</v>
      </c>
      <c r="H96" s="81">
        <v>20.172574963958386</v>
      </c>
      <c r="I96" s="81">
        <v>1.8989190882978908</v>
      </c>
      <c r="J96" s="81">
        <v>0.47680013320027803</v>
      </c>
    </row>
    <row r="97" spans="1:10">
      <c r="A97" s="56">
        <v>95</v>
      </c>
      <c r="B97" s="297"/>
      <c r="C97" s="299"/>
      <c r="D97" s="300"/>
      <c r="E97" s="102">
        <v>2022</v>
      </c>
      <c r="F97" s="81">
        <v>0.24786324786324787</v>
      </c>
      <c r="G97" s="81">
        <v>18.880446713593265</v>
      </c>
      <c r="H97" s="81">
        <v>20.414873435842193</v>
      </c>
      <c r="I97" s="81">
        <v>2.3891789802501853</v>
      </c>
      <c r="J97" s="81">
        <v>0.48773770690998824</v>
      </c>
    </row>
    <row r="98" spans="1:10">
      <c r="A98" s="56">
        <v>96</v>
      </c>
      <c r="B98" s="297"/>
      <c r="C98" s="299"/>
      <c r="D98" s="300"/>
      <c r="E98" s="151">
        <v>2023</v>
      </c>
      <c r="F98" s="81">
        <v>0.28205128205128205</v>
      </c>
      <c r="G98" s="81">
        <v>10.080352260430629</v>
      </c>
      <c r="H98" s="81">
        <v>20.428728303427583</v>
      </c>
      <c r="I98" s="81">
        <v>1.9667806569165427</v>
      </c>
      <c r="J98" s="81">
        <v>0.31537032712081464</v>
      </c>
    </row>
    <row r="99" spans="1:10" ht="15" customHeight="1">
      <c r="A99" s="56">
        <v>97</v>
      </c>
      <c r="B99" s="297">
        <v>33</v>
      </c>
      <c r="C99" s="299" t="s">
        <v>217</v>
      </c>
      <c r="D99" s="300" t="s">
        <v>250</v>
      </c>
      <c r="E99" s="97">
        <v>2021</v>
      </c>
      <c r="F99" s="81">
        <v>0.42735042735042733</v>
      </c>
      <c r="G99" s="81">
        <v>6.0512601740765</v>
      </c>
      <c r="H99" s="81">
        <v>27.967767112046353</v>
      </c>
      <c r="I99" s="81">
        <v>0.52268560402494957</v>
      </c>
      <c r="J99" s="81">
        <v>0.14149076384655834</v>
      </c>
    </row>
    <row r="100" spans="1:10">
      <c r="A100" s="56">
        <v>98</v>
      </c>
      <c r="B100" s="297"/>
      <c r="C100" s="299"/>
      <c r="D100" s="300"/>
      <c r="E100" s="102">
        <v>2022</v>
      </c>
      <c r="F100" s="81">
        <v>0.46153846153846156</v>
      </c>
      <c r="G100" s="81">
        <v>8.6546308547058501</v>
      </c>
      <c r="H100" s="81">
        <v>28.147929429619641</v>
      </c>
      <c r="I100" s="81">
        <v>1.2287428283838624</v>
      </c>
      <c r="J100" s="81">
        <v>0.24098286637160343</v>
      </c>
    </row>
    <row r="101" spans="1:10">
      <c r="A101" s="56">
        <v>99</v>
      </c>
      <c r="B101" s="297"/>
      <c r="C101" s="299"/>
      <c r="D101" s="300"/>
      <c r="E101" s="151">
        <v>2023</v>
      </c>
      <c r="F101" s="81">
        <v>0.60683760683760679</v>
      </c>
      <c r="G101" s="81">
        <v>6.3976929232385533</v>
      </c>
      <c r="H101" s="81">
        <v>28.440926354381261</v>
      </c>
      <c r="I101" s="81">
        <v>0.38865591807406025</v>
      </c>
      <c r="J101" s="81">
        <v>0.1374471924503323</v>
      </c>
    </row>
    <row r="102" spans="1:10" ht="15" customHeight="1">
      <c r="A102" s="56">
        <v>100</v>
      </c>
      <c r="B102" s="297">
        <v>34</v>
      </c>
      <c r="C102" s="298" t="s">
        <v>318</v>
      </c>
      <c r="D102" s="297" t="s">
        <v>251</v>
      </c>
      <c r="E102" s="97">
        <v>2021</v>
      </c>
      <c r="F102" s="81">
        <v>0.46153846153846156</v>
      </c>
      <c r="G102" s="81">
        <v>2.4298782054634573</v>
      </c>
      <c r="H102" s="81">
        <v>26.239456255113826</v>
      </c>
      <c r="I102" s="81">
        <v>2.0631330409313535</v>
      </c>
      <c r="J102" s="81">
        <v>1.7597360770180211E-2</v>
      </c>
    </row>
    <row r="103" spans="1:10">
      <c r="A103" s="56">
        <v>101</v>
      </c>
      <c r="B103" s="297"/>
      <c r="C103" s="298"/>
      <c r="D103" s="297"/>
      <c r="E103" s="53">
        <v>2022</v>
      </c>
      <c r="F103" s="81">
        <v>0.51282051282051277</v>
      </c>
      <c r="G103" s="81">
        <v>3.8133845014240446</v>
      </c>
      <c r="H103" s="81">
        <v>26.322754048044075</v>
      </c>
      <c r="I103" s="81">
        <v>2.9667095969778434</v>
      </c>
      <c r="J103" s="81">
        <v>5.9273860290093766E-2</v>
      </c>
    </row>
    <row r="104" spans="1:10">
      <c r="A104" s="56">
        <v>102</v>
      </c>
      <c r="B104" s="297"/>
      <c r="C104" s="298"/>
      <c r="D104" s="297"/>
      <c r="E104" s="151">
        <v>2023</v>
      </c>
      <c r="F104" s="81">
        <v>0.50427350427350426</v>
      </c>
      <c r="G104" s="81">
        <v>4.1496922056756986</v>
      </c>
      <c r="H104" s="81">
        <v>26.26531811462845</v>
      </c>
      <c r="I104" s="81">
        <v>1.6106683477326191</v>
      </c>
      <c r="J104" s="81">
        <v>6.6895491889524206E-2</v>
      </c>
    </row>
  </sheetData>
  <mergeCells count="102">
    <mergeCell ref="D6:D8"/>
    <mergeCell ref="B9:B11"/>
    <mergeCell ref="B3:B5"/>
    <mergeCell ref="C3:C5"/>
    <mergeCell ref="D3:D5"/>
    <mergeCell ref="B6:B8"/>
    <mergeCell ref="C6:C8"/>
    <mergeCell ref="C9:C11"/>
    <mergeCell ref="D9:D11"/>
    <mergeCell ref="B36:B38"/>
    <mergeCell ref="C36:C38"/>
    <mergeCell ref="D36:D38"/>
    <mergeCell ref="B42:B44"/>
    <mergeCell ref="C42:C44"/>
    <mergeCell ref="D42:D44"/>
    <mergeCell ref="B45:B47"/>
    <mergeCell ref="C45:C47"/>
    <mergeCell ref="D45:D47"/>
    <mergeCell ref="B39:B41"/>
    <mergeCell ref="C39:C41"/>
    <mergeCell ref="D39:D41"/>
    <mergeCell ref="B12:B14"/>
    <mergeCell ref="C12:C14"/>
    <mergeCell ref="D12:D14"/>
    <mergeCell ref="B15:B17"/>
    <mergeCell ref="B30:B32"/>
    <mergeCell ref="C30:C32"/>
    <mergeCell ref="D30:D32"/>
    <mergeCell ref="B33:B35"/>
    <mergeCell ref="C33:C35"/>
    <mergeCell ref="D33:D35"/>
    <mergeCell ref="C15:C17"/>
    <mergeCell ref="D15:D17"/>
    <mergeCell ref="B24:B26"/>
    <mergeCell ref="C24:C26"/>
    <mergeCell ref="D24:D26"/>
    <mergeCell ref="B27:B29"/>
    <mergeCell ref="C27:C29"/>
    <mergeCell ref="D27:D29"/>
    <mergeCell ref="B18:B20"/>
    <mergeCell ref="C18:C20"/>
    <mergeCell ref="D18:D20"/>
    <mergeCell ref="B21:B23"/>
    <mergeCell ref="C21:C23"/>
    <mergeCell ref="D21:D23"/>
    <mergeCell ref="B54:B56"/>
    <mergeCell ref="C54:C56"/>
    <mergeCell ref="D54:D56"/>
    <mergeCell ref="B57:B59"/>
    <mergeCell ref="C57:C59"/>
    <mergeCell ref="D57:D59"/>
    <mergeCell ref="B48:B50"/>
    <mergeCell ref="C48:C50"/>
    <mergeCell ref="D48:D50"/>
    <mergeCell ref="B51:B53"/>
    <mergeCell ref="C51:C53"/>
    <mergeCell ref="D51:D53"/>
    <mergeCell ref="B66:B68"/>
    <mergeCell ref="C66:C68"/>
    <mergeCell ref="D66:D68"/>
    <mergeCell ref="B69:B71"/>
    <mergeCell ref="C69:C71"/>
    <mergeCell ref="D69:D71"/>
    <mergeCell ref="B60:B62"/>
    <mergeCell ref="C60:C62"/>
    <mergeCell ref="D60:D62"/>
    <mergeCell ref="B63:B65"/>
    <mergeCell ref="C63:C65"/>
    <mergeCell ref="D63:D65"/>
    <mergeCell ref="B78:B80"/>
    <mergeCell ref="C78:C80"/>
    <mergeCell ref="D78:D80"/>
    <mergeCell ref="B81:B83"/>
    <mergeCell ref="C81:C83"/>
    <mergeCell ref="D81:D83"/>
    <mergeCell ref="B72:B74"/>
    <mergeCell ref="C72:C74"/>
    <mergeCell ref="D72:D74"/>
    <mergeCell ref="B75:B77"/>
    <mergeCell ref="C75:C77"/>
    <mergeCell ref="D75:D77"/>
    <mergeCell ref="B102:B104"/>
    <mergeCell ref="C102:C104"/>
    <mergeCell ref="D102:D104"/>
    <mergeCell ref="B96:B98"/>
    <mergeCell ref="C96:C98"/>
    <mergeCell ref="D96:D98"/>
    <mergeCell ref="B99:B101"/>
    <mergeCell ref="C99:C101"/>
    <mergeCell ref="D99:D101"/>
    <mergeCell ref="B90:B92"/>
    <mergeCell ref="C90:C92"/>
    <mergeCell ref="D90:D92"/>
    <mergeCell ref="B93:B95"/>
    <mergeCell ref="C93:C95"/>
    <mergeCell ref="D93:D95"/>
    <mergeCell ref="B84:B86"/>
    <mergeCell ref="C84:C86"/>
    <mergeCell ref="D84:D86"/>
    <mergeCell ref="B87:B89"/>
    <mergeCell ref="C87:C89"/>
    <mergeCell ref="D87:D89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workbookViewId="0"/>
  </sheetViews>
  <sheetFormatPr defaultRowHeight="15"/>
  <sheetData>
    <row r="1" spans="1:20">
      <c r="A1">
        <v>0.69</v>
      </c>
      <c r="B1">
        <v>4.12</v>
      </c>
      <c r="C1">
        <v>22.16</v>
      </c>
      <c r="D1">
        <v>0.93</v>
      </c>
      <c r="E1">
        <v>0.05</v>
      </c>
      <c r="F1">
        <v>0.03</v>
      </c>
      <c r="G1">
        <v>0.21</v>
      </c>
      <c r="H1">
        <v>1.1100000000000001</v>
      </c>
      <c r="I1">
        <v>-0.34321000000000002</v>
      </c>
      <c r="J1">
        <v>-3.2329999999999998E-2</v>
      </c>
      <c r="K1">
        <v>-2.0760000000000001E-2</v>
      </c>
      <c r="L1">
        <v>-6.4000000000000005E-4</v>
      </c>
      <c r="M1">
        <v>-4.8999999999999998E-4</v>
      </c>
      <c r="N1">
        <v>1.413E-2</v>
      </c>
      <c r="O1">
        <v>1.558E-2</v>
      </c>
      <c r="P1">
        <v>1.044E-2</v>
      </c>
      <c r="Q1">
        <v>1.891E-2</v>
      </c>
      <c r="R1">
        <v>0.02</v>
      </c>
      <c r="S1">
        <v>0.92</v>
      </c>
      <c r="T1">
        <v>0.91</v>
      </c>
    </row>
    <row r="2" spans="1:20">
      <c r="A2">
        <v>0.85</v>
      </c>
      <c r="B2">
        <v>6.52</v>
      </c>
      <c r="C2">
        <v>22.22</v>
      </c>
      <c r="D2">
        <v>1.22</v>
      </c>
      <c r="E2">
        <v>0.12</v>
      </c>
      <c r="F2">
        <v>0.1</v>
      </c>
      <c r="G2">
        <v>0.78</v>
      </c>
      <c r="H2">
        <v>2.67</v>
      </c>
      <c r="I2">
        <v>-0.2452</v>
      </c>
      <c r="J2">
        <v>0.12433</v>
      </c>
      <c r="K2">
        <v>0.14507</v>
      </c>
      <c r="L2">
        <v>0.18379999999999999</v>
      </c>
      <c r="M2">
        <v>0.19642999999999999</v>
      </c>
      <c r="N2">
        <v>0.21257000000000001</v>
      </c>
      <c r="O2">
        <v>0.21004</v>
      </c>
      <c r="P2">
        <v>0.21673000000000001</v>
      </c>
      <c r="Q2">
        <v>0.21578</v>
      </c>
      <c r="R2">
        <v>0.22</v>
      </c>
      <c r="S2">
        <v>1.07</v>
      </c>
      <c r="T2">
        <v>1.03</v>
      </c>
    </row>
    <row r="3" spans="1:20">
      <c r="A3">
        <v>0.85</v>
      </c>
      <c r="B3">
        <v>2.82</v>
      </c>
      <c r="C3">
        <v>22.16</v>
      </c>
      <c r="D3">
        <v>0.83</v>
      </c>
      <c r="E3">
        <v>0.01</v>
      </c>
      <c r="F3">
        <v>0.01</v>
      </c>
      <c r="G3">
        <v>0.03</v>
      </c>
      <c r="H3">
        <v>0.22</v>
      </c>
      <c r="I3">
        <v>-0.16755</v>
      </c>
      <c r="J3">
        <v>-2.052E-2</v>
      </c>
      <c r="K3">
        <v>-3.1870000000000002E-2</v>
      </c>
      <c r="L3">
        <v>-5.1540000000000002E-2</v>
      </c>
      <c r="M3">
        <v>-7.4999999999999997E-2</v>
      </c>
      <c r="N3">
        <v>-6.0159999999999998E-2</v>
      </c>
      <c r="O3">
        <v>-5.4440000000000002E-2</v>
      </c>
      <c r="P3">
        <v>-6.8290000000000003E-2</v>
      </c>
      <c r="Q3">
        <v>-6.2330000000000003E-2</v>
      </c>
      <c r="R3">
        <v>0.06</v>
      </c>
      <c r="S3">
        <v>0.87</v>
      </c>
      <c r="T3">
        <v>0.89</v>
      </c>
    </row>
    <row r="4" spans="1:20">
      <c r="A4">
        <v>0.45</v>
      </c>
      <c r="B4">
        <v>2.21</v>
      </c>
      <c r="C4">
        <v>20.09</v>
      </c>
      <c r="D4">
        <v>0.8</v>
      </c>
      <c r="E4">
        <v>0.06</v>
      </c>
      <c r="F4">
        <v>0.03</v>
      </c>
      <c r="G4">
        <v>0.13</v>
      </c>
      <c r="H4">
        <v>1.21</v>
      </c>
      <c r="I4">
        <v>-0.27925</v>
      </c>
      <c r="J4">
        <v>-0.24204000000000001</v>
      </c>
      <c r="K4">
        <v>-0.22559000000000001</v>
      </c>
      <c r="L4">
        <v>-0.12887999999999999</v>
      </c>
      <c r="M4">
        <v>-0.10209</v>
      </c>
      <c r="N4">
        <v>-7.6630000000000004E-2</v>
      </c>
      <c r="O4">
        <v>-6.7229999999999998E-2</v>
      </c>
      <c r="P4">
        <v>-7.2660000000000002E-2</v>
      </c>
      <c r="Q4">
        <v>-6.1310000000000003E-2</v>
      </c>
      <c r="R4">
        <v>0.06</v>
      </c>
      <c r="S4">
        <v>0.84</v>
      </c>
      <c r="T4">
        <v>0.85</v>
      </c>
    </row>
    <row r="5" spans="1:20">
      <c r="A5">
        <v>0.44</v>
      </c>
      <c r="B5">
        <v>2.37</v>
      </c>
      <c r="C5">
        <v>20.21</v>
      </c>
      <c r="D5">
        <v>0.97</v>
      </c>
      <c r="E5">
        <v>7.0000000000000007E-2</v>
      </c>
      <c r="F5">
        <v>0.03</v>
      </c>
      <c r="G5">
        <v>0.17</v>
      </c>
      <c r="H5">
        <v>1.41</v>
      </c>
      <c r="I5">
        <v>-0.17502000000000001</v>
      </c>
      <c r="J5">
        <v>-9.8809999999999995E-2</v>
      </c>
      <c r="K5">
        <v>-7.7020000000000005E-2</v>
      </c>
      <c r="L5">
        <v>2.7609999999999999E-2</v>
      </c>
      <c r="M5">
        <v>5.8310000000000001E-2</v>
      </c>
      <c r="N5">
        <v>8.387E-2</v>
      </c>
      <c r="O5">
        <v>9.3160000000000007E-2</v>
      </c>
      <c r="P5">
        <v>8.9179999999999995E-2</v>
      </c>
      <c r="Q5">
        <v>0.10045999999999999</v>
      </c>
      <c r="R5">
        <v>0.1</v>
      </c>
      <c r="S5">
        <v>0.9</v>
      </c>
      <c r="T5">
        <v>0.88</v>
      </c>
    </row>
    <row r="6" spans="1:20">
      <c r="A6">
        <v>0.79</v>
      </c>
      <c r="B6">
        <v>2.1800000000000002</v>
      </c>
      <c r="C6">
        <v>20.41</v>
      </c>
      <c r="D6">
        <v>1.1499999999999999</v>
      </c>
      <c r="E6">
        <v>0.02</v>
      </c>
      <c r="F6">
        <v>0.02</v>
      </c>
      <c r="G6">
        <v>0.04</v>
      </c>
      <c r="H6">
        <v>0.41</v>
      </c>
      <c r="I6">
        <v>0.39057999999999998</v>
      </c>
      <c r="J6">
        <v>0.26206000000000002</v>
      </c>
      <c r="K6">
        <v>0.24238000000000001</v>
      </c>
      <c r="L6">
        <v>0.26025999999999999</v>
      </c>
      <c r="M6">
        <v>0.24931</v>
      </c>
      <c r="N6">
        <v>0.27195000000000003</v>
      </c>
      <c r="O6">
        <v>0.28149999999999997</v>
      </c>
      <c r="P6">
        <v>0.26873000000000002</v>
      </c>
      <c r="Q6">
        <v>0.27244000000000002</v>
      </c>
      <c r="R6">
        <v>0.27</v>
      </c>
      <c r="S6">
        <v>0.96</v>
      </c>
      <c r="T6">
        <v>0.91</v>
      </c>
    </row>
    <row r="7" spans="1:20">
      <c r="A7">
        <v>0.5</v>
      </c>
      <c r="B7">
        <v>8.84</v>
      </c>
      <c r="C7">
        <v>18.7</v>
      </c>
      <c r="D7">
        <v>0.95</v>
      </c>
      <c r="E7">
        <v>0.17</v>
      </c>
      <c r="F7">
        <v>0.09</v>
      </c>
      <c r="G7">
        <v>1.5</v>
      </c>
      <c r="H7">
        <v>3.18</v>
      </c>
      <c r="I7">
        <v>-0.36891000000000002</v>
      </c>
      <c r="J7">
        <v>-0.28053</v>
      </c>
      <c r="K7">
        <v>-0.25955</v>
      </c>
      <c r="L7">
        <v>-0.13797999999999999</v>
      </c>
      <c r="M7">
        <v>-7.9070000000000001E-2</v>
      </c>
      <c r="N7">
        <v>-5.4129999999999998E-2</v>
      </c>
      <c r="O7">
        <v>-6.4930000000000002E-2</v>
      </c>
      <c r="P7">
        <v>-4.2189999999999998E-2</v>
      </c>
      <c r="Q7">
        <v>-4.2509999999999999E-2</v>
      </c>
      <c r="R7">
        <v>0.04</v>
      </c>
      <c r="S7">
        <v>0.98</v>
      </c>
      <c r="T7">
        <v>0.99</v>
      </c>
    </row>
    <row r="8" spans="1:20">
      <c r="A8">
        <v>0.49</v>
      </c>
      <c r="B8">
        <v>9.64</v>
      </c>
      <c r="C8">
        <v>18.95</v>
      </c>
      <c r="D8">
        <v>1.03</v>
      </c>
      <c r="E8">
        <v>0.23</v>
      </c>
      <c r="F8">
        <v>0.11</v>
      </c>
      <c r="G8">
        <v>2.2200000000000002</v>
      </c>
      <c r="H8">
        <v>4.3600000000000003</v>
      </c>
      <c r="I8">
        <v>-0.56477999999999995</v>
      </c>
      <c r="J8">
        <v>-0.35463</v>
      </c>
      <c r="K8">
        <v>-0.30952000000000002</v>
      </c>
      <c r="L8">
        <v>-0.14054</v>
      </c>
      <c r="M8">
        <v>-6.012E-2</v>
      </c>
      <c r="N8">
        <v>-3.2390000000000002E-2</v>
      </c>
      <c r="O8">
        <v>-4.2459999999999998E-2</v>
      </c>
      <c r="P8">
        <v>-1.154E-2</v>
      </c>
      <c r="Q8">
        <v>-1.477E-2</v>
      </c>
      <c r="R8">
        <v>0.01</v>
      </c>
      <c r="S8">
        <v>1.04</v>
      </c>
      <c r="T8">
        <v>1.04</v>
      </c>
    </row>
    <row r="9" spans="1:20">
      <c r="A9">
        <v>0.52</v>
      </c>
      <c r="B9">
        <v>6.02</v>
      </c>
      <c r="C9">
        <v>19.12</v>
      </c>
      <c r="D9">
        <v>0.9</v>
      </c>
      <c r="E9">
        <v>0.13</v>
      </c>
      <c r="F9">
        <v>7.0000000000000007E-2</v>
      </c>
      <c r="G9">
        <v>0.78</v>
      </c>
      <c r="H9">
        <v>2.4900000000000002</v>
      </c>
      <c r="I9">
        <v>-0.28277000000000002</v>
      </c>
      <c r="J9">
        <v>-0.26240999999999998</v>
      </c>
      <c r="K9">
        <v>-0.24546000000000001</v>
      </c>
      <c r="L9">
        <v>-0.13117999999999999</v>
      </c>
      <c r="M9">
        <v>-8.566E-2</v>
      </c>
      <c r="N9">
        <v>-5.91E-2</v>
      </c>
      <c r="O9">
        <v>-6.0339999999999998E-2</v>
      </c>
      <c r="P9">
        <v>-4.9110000000000001E-2</v>
      </c>
      <c r="Q9">
        <v>-4.6539999999999998E-2</v>
      </c>
      <c r="R9">
        <v>0.05</v>
      </c>
      <c r="S9">
        <v>0.93</v>
      </c>
      <c r="T9">
        <v>0.94</v>
      </c>
    </row>
    <row r="10" spans="1:20">
      <c r="A10">
        <v>0.81</v>
      </c>
      <c r="B10">
        <v>2.92</v>
      </c>
      <c r="C10">
        <v>30.79</v>
      </c>
      <c r="D10">
        <v>1.22</v>
      </c>
      <c r="E10">
        <v>0.05</v>
      </c>
      <c r="F10">
        <v>0.04</v>
      </c>
      <c r="G10">
        <v>0.15</v>
      </c>
      <c r="H10">
        <v>1.54</v>
      </c>
      <c r="I10">
        <v>-1.4371499999999999</v>
      </c>
      <c r="J10">
        <v>0.21893000000000001</v>
      </c>
      <c r="K10">
        <v>0.31619999999999998</v>
      </c>
      <c r="L10">
        <v>0.27611999999999998</v>
      </c>
      <c r="M10">
        <v>0.2505</v>
      </c>
      <c r="N10">
        <v>0.24038999999999999</v>
      </c>
      <c r="O10">
        <v>0.24443999999999999</v>
      </c>
      <c r="P10">
        <v>0.23</v>
      </c>
      <c r="Q10">
        <v>0.25241999999999998</v>
      </c>
      <c r="R10">
        <v>0.25</v>
      </c>
      <c r="S10">
        <v>1.05</v>
      </c>
      <c r="T10">
        <v>1</v>
      </c>
    </row>
    <row r="11" spans="1:20">
      <c r="A11">
        <v>0.84</v>
      </c>
      <c r="B11">
        <v>4.82</v>
      </c>
      <c r="C11">
        <v>30.93</v>
      </c>
      <c r="D11">
        <v>1.55</v>
      </c>
      <c r="E11">
        <v>0.09</v>
      </c>
      <c r="F11">
        <v>0.08</v>
      </c>
      <c r="G11">
        <v>0.43</v>
      </c>
      <c r="H11">
        <v>2.78</v>
      </c>
      <c r="I11">
        <v>-1.28769</v>
      </c>
      <c r="J11">
        <v>0.47164</v>
      </c>
      <c r="K11">
        <v>0.57803000000000004</v>
      </c>
      <c r="L11">
        <v>0.54769999999999996</v>
      </c>
      <c r="M11">
        <v>0.53222999999999998</v>
      </c>
      <c r="N11">
        <v>0.52107999999999999</v>
      </c>
      <c r="O11">
        <v>0.51987000000000005</v>
      </c>
      <c r="P11">
        <v>0.51393</v>
      </c>
      <c r="Q11">
        <v>0.53310000000000002</v>
      </c>
      <c r="R11">
        <v>0.53</v>
      </c>
      <c r="S11">
        <v>1.18</v>
      </c>
      <c r="T11">
        <v>1.08</v>
      </c>
    </row>
    <row r="12" spans="1:20">
      <c r="A12">
        <v>0.78</v>
      </c>
      <c r="B12">
        <v>5.9</v>
      </c>
      <c r="C12">
        <v>31.04</v>
      </c>
      <c r="D12">
        <v>1.51</v>
      </c>
      <c r="E12">
        <v>0.1</v>
      </c>
      <c r="F12">
        <v>0.08</v>
      </c>
      <c r="G12">
        <v>0.59</v>
      </c>
      <c r="H12">
        <v>3.1</v>
      </c>
      <c r="I12">
        <v>-1.44401</v>
      </c>
      <c r="J12">
        <v>0.41164000000000001</v>
      </c>
      <c r="K12">
        <v>0.52407000000000004</v>
      </c>
      <c r="L12">
        <v>0.49519999999999997</v>
      </c>
      <c r="M12">
        <v>0.48564000000000002</v>
      </c>
      <c r="N12">
        <v>0.47220000000000001</v>
      </c>
      <c r="O12">
        <v>0.46633000000000002</v>
      </c>
      <c r="P12">
        <v>0.46450999999999998</v>
      </c>
      <c r="Q12">
        <v>0.48510999999999999</v>
      </c>
      <c r="R12">
        <v>0.49</v>
      </c>
      <c r="S12">
        <v>1.18</v>
      </c>
      <c r="T12">
        <v>1.08</v>
      </c>
    </row>
    <row r="13" spans="1:20">
      <c r="A13">
        <v>0.42</v>
      </c>
      <c r="B13">
        <v>4.78</v>
      </c>
      <c r="C13">
        <v>22.46</v>
      </c>
      <c r="D13">
        <v>0.93</v>
      </c>
      <c r="E13">
        <v>0.01</v>
      </c>
      <c r="F13">
        <v>0</v>
      </c>
      <c r="G13">
        <v>0.05</v>
      </c>
      <c r="H13">
        <v>0.22</v>
      </c>
      <c r="I13">
        <v>-0.45363999999999999</v>
      </c>
      <c r="J13">
        <v>4.7870000000000003E-2</v>
      </c>
      <c r="K13">
        <v>6.4310000000000006E-2</v>
      </c>
      <c r="L13">
        <v>6.4519999999999994E-2</v>
      </c>
      <c r="M13">
        <v>6.5579999999999999E-2</v>
      </c>
      <c r="N13">
        <v>7.2529999999999997E-2</v>
      </c>
      <c r="O13">
        <v>6.5390000000000004E-2</v>
      </c>
      <c r="P13">
        <v>5.9749999999999998E-2</v>
      </c>
      <c r="Q13">
        <v>7.979E-2</v>
      </c>
      <c r="R13">
        <v>0.08</v>
      </c>
      <c r="S13">
        <v>0.87</v>
      </c>
      <c r="T13">
        <v>0.86</v>
      </c>
    </row>
    <row r="14" spans="1:20">
      <c r="A14">
        <v>0.72</v>
      </c>
      <c r="B14">
        <v>8.7100000000000009</v>
      </c>
      <c r="C14">
        <v>22.66</v>
      </c>
      <c r="D14">
        <v>0.98</v>
      </c>
      <c r="E14">
        <v>0.08</v>
      </c>
      <c r="F14">
        <v>0.06</v>
      </c>
      <c r="G14">
        <v>0.7</v>
      </c>
      <c r="H14">
        <v>1.81</v>
      </c>
      <c r="I14">
        <v>-0.55298000000000003</v>
      </c>
      <c r="J14">
        <v>5.94E-3</v>
      </c>
      <c r="K14">
        <v>1.8499999999999999E-2</v>
      </c>
      <c r="L14">
        <v>6.3000000000000003E-4</v>
      </c>
      <c r="M14">
        <v>2.6700000000000001E-3</v>
      </c>
      <c r="N14">
        <v>7.8700000000000003E-3</v>
      </c>
      <c r="O14">
        <v>-8.8299999999999993E-3</v>
      </c>
      <c r="P14">
        <v>-1.8000000000000001E-4</v>
      </c>
      <c r="Q14">
        <v>6.1900000000000002E-3</v>
      </c>
      <c r="R14">
        <v>0.01</v>
      </c>
      <c r="S14">
        <v>0.98</v>
      </c>
      <c r="T14">
        <v>0.97</v>
      </c>
    </row>
    <row r="15" spans="1:20">
      <c r="A15">
        <v>0.73</v>
      </c>
      <c r="B15">
        <v>4.6100000000000003</v>
      </c>
      <c r="C15">
        <v>22.73</v>
      </c>
      <c r="D15">
        <v>0.98</v>
      </c>
      <c r="E15">
        <v>0.05</v>
      </c>
      <c r="F15">
        <v>0.04</v>
      </c>
      <c r="G15">
        <v>0.23</v>
      </c>
      <c r="H15">
        <v>1.1399999999999999</v>
      </c>
      <c r="I15">
        <v>-0.37354999999999999</v>
      </c>
      <c r="J15">
        <v>2.7980000000000001E-2</v>
      </c>
      <c r="K15">
        <v>4.1230000000000003E-2</v>
      </c>
      <c r="L15">
        <v>4.6330000000000003E-2</v>
      </c>
      <c r="M15">
        <v>4.1919999999999999E-2</v>
      </c>
      <c r="N15">
        <v>5.3749999999999999E-2</v>
      </c>
      <c r="O15">
        <v>5.3120000000000001E-2</v>
      </c>
      <c r="P15">
        <v>4.8500000000000001E-2</v>
      </c>
      <c r="Q15">
        <v>5.6829999999999999E-2</v>
      </c>
      <c r="R15">
        <v>0.06</v>
      </c>
      <c r="S15">
        <v>0.94</v>
      </c>
      <c r="T15">
        <v>0.93</v>
      </c>
    </row>
    <row r="16" spans="1:20">
      <c r="A16">
        <v>0.51</v>
      </c>
      <c r="B16">
        <v>6.94</v>
      </c>
      <c r="C16">
        <v>27.68</v>
      </c>
      <c r="D16">
        <v>0.83</v>
      </c>
      <c r="E16">
        <v>0.24</v>
      </c>
      <c r="F16">
        <v>0.12</v>
      </c>
      <c r="G16">
        <v>1.67</v>
      </c>
      <c r="H16">
        <v>6.64</v>
      </c>
      <c r="I16">
        <v>-2.2408700000000001</v>
      </c>
      <c r="J16">
        <v>-0.65708999999999995</v>
      </c>
      <c r="K16">
        <v>-0.50980000000000003</v>
      </c>
      <c r="L16">
        <v>-0.36112</v>
      </c>
      <c r="M16">
        <v>-0.29441000000000001</v>
      </c>
      <c r="N16">
        <v>-0.28786</v>
      </c>
      <c r="O16">
        <v>-0.28887000000000002</v>
      </c>
      <c r="P16">
        <v>-0.26907999999999999</v>
      </c>
      <c r="Q16">
        <v>-0.2555</v>
      </c>
      <c r="R16">
        <v>0.26</v>
      </c>
      <c r="S16">
        <v>1.01</v>
      </c>
      <c r="T16">
        <v>1.06</v>
      </c>
    </row>
    <row r="17" spans="1:20">
      <c r="A17">
        <v>0.44</v>
      </c>
      <c r="B17">
        <v>2.76</v>
      </c>
      <c r="C17">
        <v>21.22</v>
      </c>
      <c r="D17">
        <v>0.94</v>
      </c>
      <c r="E17">
        <v>0</v>
      </c>
      <c r="F17">
        <v>0</v>
      </c>
      <c r="G17">
        <v>0</v>
      </c>
      <c r="H17">
        <v>0</v>
      </c>
      <c r="I17">
        <v>-0.14158000000000001</v>
      </c>
      <c r="J17">
        <v>6.3320000000000001E-2</v>
      </c>
      <c r="K17">
        <v>6.7500000000000004E-2</v>
      </c>
      <c r="L17">
        <v>9.1270000000000004E-2</v>
      </c>
      <c r="M17">
        <v>9.2869999999999994E-2</v>
      </c>
      <c r="N17">
        <v>0.10775999999999999</v>
      </c>
      <c r="O17">
        <v>0.10961</v>
      </c>
      <c r="P17">
        <v>9.8599999999999993E-2</v>
      </c>
      <c r="Q17">
        <v>0.11623</v>
      </c>
      <c r="R17">
        <v>0.12</v>
      </c>
      <c r="S17">
        <v>0.86</v>
      </c>
      <c r="T17">
        <v>0.84</v>
      </c>
    </row>
    <row r="18" spans="1:20">
      <c r="A18">
        <v>0.85</v>
      </c>
      <c r="B18">
        <v>3.29</v>
      </c>
      <c r="C18">
        <v>21.18</v>
      </c>
      <c r="D18">
        <v>0.96</v>
      </c>
      <c r="E18">
        <v>0.02</v>
      </c>
      <c r="F18">
        <v>0.02</v>
      </c>
      <c r="G18">
        <v>7.0000000000000007E-2</v>
      </c>
      <c r="H18">
        <v>0.42</v>
      </c>
      <c r="I18">
        <v>8.7480000000000002E-2</v>
      </c>
      <c r="J18">
        <v>9.3450000000000005E-2</v>
      </c>
      <c r="K18">
        <v>7.4279999999999999E-2</v>
      </c>
      <c r="L18">
        <v>6.5310000000000007E-2</v>
      </c>
      <c r="M18">
        <v>4.7199999999999999E-2</v>
      </c>
      <c r="N18">
        <v>6.5049999999999997E-2</v>
      </c>
      <c r="O18">
        <v>6.9870000000000002E-2</v>
      </c>
      <c r="P18">
        <v>5.883E-2</v>
      </c>
      <c r="Q18">
        <v>6.2129999999999998E-2</v>
      </c>
      <c r="R18">
        <v>0.06</v>
      </c>
      <c r="S18">
        <v>0.92</v>
      </c>
      <c r="T18">
        <v>0.9</v>
      </c>
    </row>
    <row r="19" spans="1:20">
      <c r="A19">
        <v>0.9</v>
      </c>
      <c r="B19">
        <v>3.43</v>
      </c>
      <c r="C19">
        <v>21.35</v>
      </c>
      <c r="D19">
        <v>0.96</v>
      </c>
      <c r="E19">
        <v>0.02</v>
      </c>
      <c r="F19">
        <v>0.02</v>
      </c>
      <c r="G19">
        <v>7.0000000000000007E-2</v>
      </c>
      <c r="H19">
        <v>0.43</v>
      </c>
      <c r="I19">
        <v>8.9870000000000005E-2</v>
      </c>
      <c r="J19">
        <v>0.10169</v>
      </c>
      <c r="K19">
        <v>8.0339999999999995E-2</v>
      </c>
      <c r="L19">
        <v>6.2729999999999994E-2</v>
      </c>
      <c r="M19">
        <v>4.0800000000000003E-2</v>
      </c>
      <c r="N19">
        <v>5.8049999999999997E-2</v>
      </c>
      <c r="O19">
        <v>6.2630000000000005E-2</v>
      </c>
      <c r="P19">
        <v>5.1400000000000001E-2</v>
      </c>
      <c r="Q19">
        <v>5.3460000000000001E-2</v>
      </c>
      <c r="R19">
        <v>0.05</v>
      </c>
      <c r="S19">
        <v>0.92</v>
      </c>
      <c r="T19">
        <v>0.91</v>
      </c>
    </row>
    <row r="20" spans="1:20">
      <c r="A20">
        <v>0.68</v>
      </c>
      <c r="B20">
        <v>5.0599999999999996</v>
      </c>
      <c r="C20">
        <v>31.22</v>
      </c>
      <c r="D20">
        <v>1.19</v>
      </c>
      <c r="E20">
        <v>0.22</v>
      </c>
      <c r="F20">
        <v>0.15</v>
      </c>
      <c r="G20">
        <v>1.1100000000000001</v>
      </c>
      <c r="H20">
        <v>6.87</v>
      </c>
      <c r="I20">
        <v>-2.2683399999999998</v>
      </c>
      <c r="J20">
        <v>-0.26238</v>
      </c>
      <c r="K20">
        <v>-9.2079999999999995E-2</v>
      </c>
      <c r="L20">
        <v>1.7160000000000002E-2</v>
      </c>
      <c r="M20">
        <v>5.987E-2</v>
      </c>
      <c r="N20">
        <v>5.833E-2</v>
      </c>
      <c r="O20">
        <v>6.4189999999999997E-2</v>
      </c>
      <c r="P20">
        <v>7.3660000000000003E-2</v>
      </c>
      <c r="Q20">
        <v>9.0469999999999995E-2</v>
      </c>
      <c r="R20">
        <v>0.09</v>
      </c>
      <c r="S20">
        <v>1.1299999999999999</v>
      </c>
      <c r="T20">
        <v>1.1100000000000001</v>
      </c>
    </row>
    <row r="21" spans="1:20">
      <c r="A21">
        <v>0.97</v>
      </c>
      <c r="B21">
        <v>7.43</v>
      </c>
      <c r="C21">
        <v>31.45</v>
      </c>
      <c r="D21">
        <v>1.3</v>
      </c>
      <c r="E21">
        <v>0.28000000000000003</v>
      </c>
      <c r="F21">
        <v>0.27</v>
      </c>
      <c r="G21">
        <v>2.08</v>
      </c>
      <c r="H21">
        <v>8.81</v>
      </c>
      <c r="I21">
        <v>-2.2544599999999999</v>
      </c>
      <c r="J21">
        <v>-0.2417</v>
      </c>
      <c r="K21">
        <v>-7.3450000000000001E-2</v>
      </c>
      <c r="L21">
        <v>2.9329999999999998E-2</v>
      </c>
      <c r="M21">
        <v>7.1989999999999998E-2</v>
      </c>
      <c r="N21">
        <v>7.127E-2</v>
      </c>
      <c r="O21">
        <v>7.3669999999999999E-2</v>
      </c>
      <c r="P21">
        <v>9.2630000000000004E-2</v>
      </c>
      <c r="Q21">
        <v>9.6890000000000004E-2</v>
      </c>
      <c r="R21">
        <v>0.1</v>
      </c>
      <c r="S21">
        <v>1.23</v>
      </c>
      <c r="T21">
        <v>1.21</v>
      </c>
    </row>
    <row r="22" spans="1:20">
      <c r="A22">
        <v>0.97</v>
      </c>
      <c r="B22">
        <v>5.18</v>
      </c>
      <c r="C22">
        <v>31.29</v>
      </c>
      <c r="D22">
        <v>1.17</v>
      </c>
      <c r="E22">
        <v>0.16</v>
      </c>
      <c r="F22">
        <v>0.16</v>
      </c>
      <c r="G22">
        <v>0.83</v>
      </c>
      <c r="H22">
        <v>5.01</v>
      </c>
      <c r="I22">
        <v>-1.8926000000000001</v>
      </c>
      <c r="J22">
        <v>-7.7380000000000004E-2</v>
      </c>
      <c r="K22">
        <v>4.9540000000000001E-2</v>
      </c>
      <c r="L22">
        <v>6.5809999999999994E-2</v>
      </c>
      <c r="M22">
        <v>6.6869999999999999E-2</v>
      </c>
      <c r="N22">
        <v>6.0859999999999997E-2</v>
      </c>
      <c r="O22">
        <v>6.4350000000000004E-2</v>
      </c>
      <c r="P22">
        <v>6.5329999999999999E-2</v>
      </c>
      <c r="Q22">
        <v>7.6789999999999997E-2</v>
      </c>
      <c r="R22">
        <v>0.08</v>
      </c>
      <c r="S22">
        <v>1.1200000000000001</v>
      </c>
      <c r="T22">
        <v>1.1000000000000001</v>
      </c>
    </row>
    <row r="23" spans="1:20">
      <c r="A23">
        <v>0.86</v>
      </c>
      <c r="B23">
        <v>4.9400000000000004</v>
      </c>
      <c r="C23">
        <v>22.74</v>
      </c>
      <c r="D23">
        <v>0.87</v>
      </c>
      <c r="E23">
        <v>0.05</v>
      </c>
      <c r="F23">
        <v>0.04</v>
      </c>
      <c r="G23">
        <v>0.25</v>
      </c>
      <c r="H23">
        <v>1.1399999999999999</v>
      </c>
      <c r="I23">
        <v>-0.40209</v>
      </c>
      <c r="J23">
        <v>-5.9229999999999998E-2</v>
      </c>
      <c r="K23">
        <v>-5.6070000000000002E-2</v>
      </c>
      <c r="L23">
        <v>-6.9849999999999995E-2</v>
      </c>
      <c r="M23">
        <v>-8.3169999999999994E-2</v>
      </c>
      <c r="N23">
        <v>-7.1429999999999993E-2</v>
      </c>
      <c r="O23">
        <v>-7.2319999999999995E-2</v>
      </c>
      <c r="P23">
        <v>-7.7240000000000003E-2</v>
      </c>
      <c r="Q23">
        <v>-7.3029999999999998E-2</v>
      </c>
      <c r="R23">
        <v>7.0000000000000007E-2</v>
      </c>
      <c r="S23">
        <v>0.92</v>
      </c>
      <c r="T23">
        <v>0.93</v>
      </c>
    </row>
    <row r="24" spans="1:20">
      <c r="A24">
        <v>0.86</v>
      </c>
      <c r="B24">
        <v>5.27</v>
      </c>
      <c r="C24">
        <v>22.7</v>
      </c>
      <c r="D24">
        <v>0.9</v>
      </c>
      <c r="E24">
        <v>0.06</v>
      </c>
      <c r="F24">
        <v>0.05</v>
      </c>
      <c r="G24">
        <v>0.32</v>
      </c>
      <c r="H24">
        <v>1.36</v>
      </c>
      <c r="I24">
        <v>-0.40662999999999999</v>
      </c>
      <c r="J24">
        <v>-5.1409999999999997E-2</v>
      </c>
      <c r="K24">
        <v>-4.58E-2</v>
      </c>
      <c r="L24">
        <v>-5.3850000000000002E-2</v>
      </c>
      <c r="M24">
        <v>-6.3769999999999993E-2</v>
      </c>
      <c r="N24">
        <v>-5.176E-2</v>
      </c>
      <c r="O24">
        <v>-5.3350000000000002E-2</v>
      </c>
      <c r="P24">
        <v>-5.6390000000000003E-2</v>
      </c>
      <c r="Q24">
        <v>-5.2900000000000003E-2</v>
      </c>
      <c r="R24">
        <v>0.05</v>
      </c>
      <c r="S24">
        <v>0.94</v>
      </c>
      <c r="T24">
        <v>0.95</v>
      </c>
    </row>
    <row r="25" spans="1:20">
      <c r="A25">
        <v>0.83</v>
      </c>
      <c r="B25">
        <v>4.8099999999999996</v>
      </c>
      <c r="C25">
        <v>22.61</v>
      </c>
      <c r="D25">
        <v>0.73</v>
      </c>
      <c r="E25">
        <v>0.06</v>
      </c>
      <c r="F25">
        <v>0.05</v>
      </c>
      <c r="G25">
        <v>0.28999999999999998</v>
      </c>
      <c r="H25">
        <v>1.36</v>
      </c>
      <c r="I25">
        <v>-0.57284999999999997</v>
      </c>
      <c r="J25">
        <v>-0.23197999999999999</v>
      </c>
      <c r="K25">
        <v>-0.22381000000000001</v>
      </c>
      <c r="L25">
        <v>-0.22183</v>
      </c>
      <c r="M25">
        <v>-0.22897000000000001</v>
      </c>
      <c r="N25">
        <v>-0.21575</v>
      </c>
      <c r="O25">
        <v>-0.21553</v>
      </c>
      <c r="P25">
        <v>-0.21937999999999999</v>
      </c>
      <c r="Q25">
        <v>-0.21509</v>
      </c>
      <c r="R25">
        <v>0.22</v>
      </c>
      <c r="S25">
        <v>0.88</v>
      </c>
      <c r="T25">
        <v>0.92</v>
      </c>
    </row>
    <row r="26" spans="1:20">
      <c r="A26">
        <v>0.56000000000000005</v>
      </c>
      <c r="B26">
        <v>1.1499999999999999</v>
      </c>
      <c r="C26">
        <v>19.32</v>
      </c>
      <c r="D26">
        <v>0.71</v>
      </c>
      <c r="E26">
        <v>0.01</v>
      </c>
      <c r="F26">
        <v>0.01</v>
      </c>
      <c r="G26">
        <v>0.01</v>
      </c>
      <c r="H26">
        <v>0.19</v>
      </c>
      <c r="I26">
        <v>3.5279999999999999E-2</v>
      </c>
      <c r="J26">
        <v>-0.19298000000000001</v>
      </c>
      <c r="K26">
        <v>-0.20857000000000001</v>
      </c>
      <c r="L26">
        <v>-0.15343000000000001</v>
      </c>
      <c r="M26">
        <v>-0.14932999999999999</v>
      </c>
      <c r="N26">
        <v>-0.1229</v>
      </c>
      <c r="O26">
        <v>-0.11115999999999999</v>
      </c>
      <c r="P26">
        <v>-0.12488</v>
      </c>
      <c r="Q26">
        <v>-0.11543</v>
      </c>
      <c r="R26">
        <v>0.12</v>
      </c>
      <c r="S26">
        <v>0.79</v>
      </c>
      <c r="T26">
        <v>0.81</v>
      </c>
    </row>
    <row r="27" spans="1:20">
      <c r="A27">
        <v>0.6</v>
      </c>
      <c r="B27">
        <v>2.71</v>
      </c>
      <c r="C27">
        <v>19.38</v>
      </c>
      <c r="D27">
        <v>1.57</v>
      </c>
      <c r="E27">
        <v>0.04</v>
      </c>
      <c r="F27">
        <v>0.02</v>
      </c>
      <c r="G27">
        <v>0.11</v>
      </c>
      <c r="H27">
        <v>0.78</v>
      </c>
      <c r="I27">
        <v>0.77710000000000001</v>
      </c>
      <c r="J27">
        <v>0.61367000000000005</v>
      </c>
      <c r="K27">
        <v>0.60279000000000005</v>
      </c>
      <c r="L27">
        <v>0.66186</v>
      </c>
      <c r="M27">
        <v>0.67235</v>
      </c>
      <c r="N27">
        <v>0.69793000000000005</v>
      </c>
      <c r="O27">
        <v>0.70530999999999999</v>
      </c>
      <c r="P27">
        <v>0.69818000000000002</v>
      </c>
      <c r="Q27">
        <v>0.70452000000000004</v>
      </c>
      <c r="R27">
        <v>0.7</v>
      </c>
      <c r="S27">
        <v>1.08</v>
      </c>
      <c r="T27">
        <v>0.94</v>
      </c>
    </row>
    <row r="28" spans="1:20">
      <c r="A28">
        <v>0.33</v>
      </c>
      <c r="B28">
        <v>3.31</v>
      </c>
      <c r="C28">
        <v>27.89</v>
      </c>
      <c r="D28">
        <v>0.75</v>
      </c>
      <c r="E28">
        <v>0.01</v>
      </c>
      <c r="F28">
        <v>0</v>
      </c>
      <c r="G28">
        <v>0.03</v>
      </c>
      <c r="H28">
        <v>0.28000000000000003</v>
      </c>
      <c r="I28">
        <v>-1.6046</v>
      </c>
      <c r="J28">
        <v>-0.18995000000000001</v>
      </c>
      <c r="K28">
        <v>-0.10571999999999999</v>
      </c>
      <c r="L28">
        <v>-0.11557000000000001</v>
      </c>
      <c r="M28">
        <v>-0.11902</v>
      </c>
      <c r="N28">
        <v>-0.12686</v>
      </c>
      <c r="O28">
        <v>-0.13072</v>
      </c>
      <c r="P28">
        <v>-0.14257</v>
      </c>
      <c r="Q28">
        <v>-0.10845</v>
      </c>
      <c r="R28">
        <v>0.11</v>
      </c>
      <c r="S28">
        <v>0.82</v>
      </c>
      <c r="T28">
        <v>0.85</v>
      </c>
    </row>
    <row r="29" spans="1:20">
      <c r="A29">
        <v>0.36</v>
      </c>
      <c r="B29">
        <v>3.21</v>
      </c>
      <c r="C29">
        <v>27.87</v>
      </c>
      <c r="D29">
        <v>0.74</v>
      </c>
      <c r="E29">
        <v>0.02</v>
      </c>
      <c r="F29">
        <v>0.01</v>
      </c>
      <c r="G29">
        <v>0.06</v>
      </c>
      <c r="H29">
        <v>0.56000000000000005</v>
      </c>
      <c r="I29">
        <v>-1.6235900000000001</v>
      </c>
      <c r="J29">
        <v>-0.22445000000000001</v>
      </c>
      <c r="K29">
        <v>-0.13839000000000001</v>
      </c>
      <c r="L29">
        <v>-0.14035</v>
      </c>
      <c r="M29">
        <v>-0.14180999999999999</v>
      </c>
      <c r="N29">
        <v>-0.14827000000000001</v>
      </c>
      <c r="O29">
        <v>-0.15064</v>
      </c>
      <c r="P29">
        <v>-0.16192000000000001</v>
      </c>
      <c r="Q29">
        <v>-0.12941</v>
      </c>
      <c r="R29">
        <v>0.13</v>
      </c>
      <c r="S29">
        <v>0.83</v>
      </c>
      <c r="T29">
        <v>0.86</v>
      </c>
    </row>
    <row r="30" spans="1:20">
      <c r="A30">
        <v>0.59</v>
      </c>
      <c r="B30">
        <v>3.32</v>
      </c>
      <c r="C30">
        <v>27.92</v>
      </c>
      <c r="D30">
        <v>0.65</v>
      </c>
      <c r="E30">
        <v>0.01</v>
      </c>
      <c r="F30">
        <v>0.01</v>
      </c>
      <c r="G30">
        <v>0.03</v>
      </c>
      <c r="H30">
        <v>0.28000000000000003</v>
      </c>
      <c r="I30">
        <v>-1.5308200000000001</v>
      </c>
      <c r="J30">
        <v>-0.25403999999999999</v>
      </c>
      <c r="K30">
        <v>-0.18795999999999999</v>
      </c>
      <c r="L30">
        <v>-0.22708</v>
      </c>
      <c r="M30">
        <v>-0.24747</v>
      </c>
      <c r="N30">
        <v>-0.25402000000000002</v>
      </c>
      <c r="O30">
        <v>-0.25552000000000002</v>
      </c>
      <c r="P30">
        <v>-0.26955000000000001</v>
      </c>
      <c r="Q30">
        <v>-0.24360999999999999</v>
      </c>
      <c r="R30">
        <v>0.24</v>
      </c>
      <c r="S30">
        <v>0.82</v>
      </c>
      <c r="T30">
        <v>0.87</v>
      </c>
    </row>
    <row r="31" spans="1:20">
      <c r="A31">
        <v>0.68</v>
      </c>
      <c r="B31">
        <v>10.220000000000001</v>
      </c>
      <c r="C31">
        <v>21.23</v>
      </c>
      <c r="D31">
        <v>1.25</v>
      </c>
      <c r="E31">
        <v>0.28999999999999998</v>
      </c>
      <c r="F31">
        <v>0.2</v>
      </c>
      <c r="G31">
        <v>2.96</v>
      </c>
      <c r="H31">
        <v>6.16</v>
      </c>
      <c r="I31">
        <v>-0.82903000000000004</v>
      </c>
      <c r="J31">
        <v>-0.2732</v>
      </c>
      <c r="K31">
        <v>-0.19617999999999999</v>
      </c>
      <c r="L31">
        <v>-1.387E-2</v>
      </c>
      <c r="M31">
        <v>7.077E-2</v>
      </c>
      <c r="N31">
        <v>9.6259999999999998E-2</v>
      </c>
      <c r="O31">
        <v>8.8859999999999995E-2</v>
      </c>
      <c r="P31">
        <v>0.12447999999999999</v>
      </c>
      <c r="Q31">
        <v>0.11617</v>
      </c>
      <c r="R31">
        <v>0.12</v>
      </c>
      <c r="S31">
        <v>1.17</v>
      </c>
      <c r="T31">
        <v>1.1499999999999999</v>
      </c>
    </row>
    <row r="32" spans="1:20">
      <c r="A32">
        <v>0.95</v>
      </c>
      <c r="B32">
        <v>11.71</v>
      </c>
      <c r="C32">
        <v>21.51</v>
      </c>
      <c r="D32">
        <v>1.04</v>
      </c>
      <c r="E32">
        <v>0.23</v>
      </c>
      <c r="F32">
        <v>0.22</v>
      </c>
      <c r="G32">
        <v>2.69</v>
      </c>
      <c r="H32">
        <v>4.95</v>
      </c>
      <c r="I32">
        <v>-0.71987999999999996</v>
      </c>
      <c r="J32">
        <v>-0.26156000000000001</v>
      </c>
      <c r="K32">
        <v>-0.22839999999999999</v>
      </c>
      <c r="L32">
        <v>-0.15637000000000001</v>
      </c>
      <c r="M32">
        <v>-0.11443</v>
      </c>
      <c r="N32">
        <v>-9.74E-2</v>
      </c>
      <c r="O32">
        <v>-0.11355999999999999</v>
      </c>
      <c r="P32">
        <v>-8.3049999999999999E-2</v>
      </c>
      <c r="Q32">
        <v>-9.5750000000000002E-2</v>
      </c>
      <c r="R32">
        <v>0.1</v>
      </c>
      <c r="S32">
        <v>1.1100000000000001</v>
      </c>
      <c r="T32">
        <v>1.1299999999999999</v>
      </c>
    </row>
    <row r="33" spans="1:20">
      <c r="A33">
        <v>0.54</v>
      </c>
      <c r="B33">
        <v>10.26</v>
      </c>
      <c r="C33">
        <v>22.75</v>
      </c>
      <c r="D33">
        <v>1.08</v>
      </c>
      <c r="E33">
        <v>0.14000000000000001</v>
      </c>
      <c r="F33">
        <v>0.08</v>
      </c>
      <c r="G33">
        <v>1.44</v>
      </c>
      <c r="H33">
        <v>3.19</v>
      </c>
      <c r="I33">
        <v>-0.83291000000000004</v>
      </c>
      <c r="J33">
        <v>-5.9810000000000002E-2</v>
      </c>
      <c r="K33">
        <v>-1.499E-2</v>
      </c>
      <c r="L33">
        <v>2.4760000000000001E-2</v>
      </c>
      <c r="M33">
        <v>5.8659999999999997E-2</v>
      </c>
      <c r="N33">
        <v>6.4509999999999998E-2</v>
      </c>
      <c r="O33">
        <v>4.369E-2</v>
      </c>
      <c r="P33">
        <v>6.3890000000000002E-2</v>
      </c>
      <c r="Q33">
        <v>7.2340000000000002E-2</v>
      </c>
      <c r="R33">
        <v>7.0000000000000007E-2</v>
      </c>
      <c r="S33">
        <v>1.03</v>
      </c>
      <c r="T33">
        <v>1.02</v>
      </c>
    </row>
    <row r="34" spans="1:20">
      <c r="A34">
        <v>0.73</v>
      </c>
      <c r="B34">
        <v>15.35</v>
      </c>
      <c r="C34">
        <v>23.1</v>
      </c>
      <c r="D34">
        <v>1.1299999999999999</v>
      </c>
      <c r="E34">
        <v>0.26</v>
      </c>
      <c r="F34">
        <v>0.19</v>
      </c>
      <c r="G34">
        <v>3.99</v>
      </c>
      <c r="H34">
        <v>6.01</v>
      </c>
      <c r="I34">
        <v>-1.23169</v>
      </c>
      <c r="J34">
        <v>-0.23662</v>
      </c>
      <c r="K34">
        <v>-0.17046</v>
      </c>
      <c r="L34">
        <v>-0.10403</v>
      </c>
      <c r="M34">
        <v>-4.5179999999999998E-2</v>
      </c>
      <c r="N34">
        <v>-4.0259999999999997E-2</v>
      </c>
      <c r="O34">
        <v>-7.3139999999999997E-2</v>
      </c>
      <c r="P34">
        <v>-2.9739999999999999E-2</v>
      </c>
      <c r="Q34">
        <v>-3.4329999999999999E-2</v>
      </c>
      <c r="R34">
        <v>0.03</v>
      </c>
      <c r="S34">
        <v>1.1499999999999999</v>
      </c>
      <c r="T34">
        <v>1.1599999999999999</v>
      </c>
    </row>
    <row r="35" spans="1:20">
      <c r="A35">
        <v>0.86</v>
      </c>
      <c r="B35">
        <v>8.31</v>
      </c>
      <c r="C35">
        <v>23.07</v>
      </c>
      <c r="D35">
        <v>0.77</v>
      </c>
      <c r="E35">
        <v>0.18</v>
      </c>
      <c r="F35">
        <v>0.15</v>
      </c>
      <c r="G35">
        <v>1.5</v>
      </c>
      <c r="H35">
        <v>4.1500000000000004</v>
      </c>
      <c r="I35">
        <v>-1.08006</v>
      </c>
      <c r="J35">
        <v>-0.46493000000000001</v>
      </c>
      <c r="K35">
        <v>-0.41815000000000002</v>
      </c>
      <c r="L35">
        <v>-0.35160000000000002</v>
      </c>
      <c r="M35">
        <v>-0.32149</v>
      </c>
      <c r="N35">
        <v>-0.30670999999999998</v>
      </c>
      <c r="O35">
        <v>-0.31301000000000001</v>
      </c>
      <c r="P35">
        <v>-0.29626000000000002</v>
      </c>
      <c r="Q35">
        <v>-0.29959999999999998</v>
      </c>
      <c r="R35">
        <v>0.3</v>
      </c>
      <c r="S35">
        <v>0.98</v>
      </c>
      <c r="T35">
        <v>1.04</v>
      </c>
    </row>
    <row r="36" spans="1:20">
      <c r="A36">
        <v>0.44</v>
      </c>
      <c r="B36">
        <v>1.85</v>
      </c>
      <c r="C36">
        <v>29.61</v>
      </c>
      <c r="D36">
        <v>0.76</v>
      </c>
      <c r="E36">
        <v>0.02</v>
      </c>
      <c r="F36">
        <v>0.01</v>
      </c>
      <c r="G36">
        <v>0.04</v>
      </c>
      <c r="H36">
        <v>0.59</v>
      </c>
      <c r="I36">
        <v>-1.8225</v>
      </c>
      <c r="J36">
        <v>-0.22112999999999999</v>
      </c>
      <c r="K36">
        <v>-0.11841</v>
      </c>
      <c r="L36">
        <v>-0.12401</v>
      </c>
      <c r="M36">
        <v>-0.13275999999999999</v>
      </c>
      <c r="N36">
        <v>-0.14129</v>
      </c>
      <c r="O36">
        <v>-0.13764000000000001</v>
      </c>
      <c r="P36">
        <v>-0.15398999999999999</v>
      </c>
      <c r="Q36">
        <v>-0.12035</v>
      </c>
      <c r="R36">
        <v>0.12</v>
      </c>
      <c r="S36">
        <v>0.84</v>
      </c>
      <c r="T36">
        <v>0.87</v>
      </c>
    </row>
    <row r="37" spans="1:20">
      <c r="A37">
        <v>0.38</v>
      </c>
      <c r="B37">
        <v>2.0099999999999998</v>
      </c>
      <c r="C37">
        <v>29.81</v>
      </c>
      <c r="D37">
        <v>0.79</v>
      </c>
      <c r="E37">
        <v>0.04</v>
      </c>
      <c r="F37">
        <v>0.02</v>
      </c>
      <c r="G37">
        <v>0.08</v>
      </c>
      <c r="H37">
        <v>1.19</v>
      </c>
      <c r="I37">
        <v>-1.9415800000000001</v>
      </c>
      <c r="J37">
        <v>-0.25241000000000002</v>
      </c>
      <c r="K37">
        <v>-0.13608000000000001</v>
      </c>
      <c r="L37">
        <v>-0.11902</v>
      </c>
      <c r="M37">
        <v>-0.11704000000000001</v>
      </c>
      <c r="N37">
        <v>-0.12508</v>
      </c>
      <c r="O37">
        <v>-0.12129</v>
      </c>
      <c r="P37">
        <v>-0.13478000000000001</v>
      </c>
      <c r="Q37">
        <v>-0.10007000000000001</v>
      </c>
      <c r="R37">
        <v>0.1</v>
      </c>
      <c r="S37">
        <v>0.86</v>
      </c>
      <c r="T37">
        <v>0.88</v>
      </c>
    </row>
    <row r="38" spans="1:20">
      <c r="A38">
        <v>0.84</v>
      </c>
      <c r="B38">
        <v>2.12</v>
      </c>
      <c r="C38">
        <v>29.89</v>
      </c>
      <c r="D38">
        <v>0.83</v>
      </c>
      <c r="E38">
        <v>0.05</v>
      </c>
      <c r="F38">
        <v>0.04</v>
      </c>
      <c r="G38">
        <v>0.11</v>
      </c>
      <c r="H38">
        <v>1.49</v>
      </c>
      <c r="I38">
        <v>-1.6355999999999999</v>
      </c>
      <c r="J38">
        <v>-0.17488000000000001</v>
      </c>
      <c r="K38">
        <v>-8.6790000000000006E-2</v>
      </c>
      <c r="L38">
        <v>-0.11316</v>
      </c>
      <c r="M38">
        <v>-0.13758000000000001</v>
      </c>
      <c r="N38">
        <v>-0.14272000000000001</v>
      </c>
      <c r="O38">
        <v>-0.13442999999999999</v>
      </c>
      <c r="P38">
        <v>-0.15051</v>
      </c>
      <c r="Q38">
        <v>-0.13081999999999999</v>
      </c>
      <c r="R38">
        <v>0.13</v>
      </c>
      <c r="S38">
        <v>0.92</v>
      </c>
      <c r="T38">
        <v>0.95</v>
      </c>
    </row>
    <row r="39" spans="1:20">
      <c r="A39">
        <v>0.85</v>
      </c>
      <c r="B39">
        <v>9.32</v>
      </c>
      <c r="C39">
        <v>22.03</v>
      </c>
      <c r="D39">
        <v>0.91</v>
      </c>
      <c r="E39">
        <v>0.02</v>
      </c>
      <c r="F39">
        <v>0.02</v>
      </c>
      <c r="G39">
        <v>0.19</v>
      </c>
      <c r="H39">
        <v>0.44</v>
      </c>
      <c r="I39">
        <v>-0.22614000000000001</v>
      </c>
      <c r="J39">
        <v>0.12916</v>
      </c>
      <c r="K39">
        <v>0.10087</v>
      </c>
      <c r="L39">
        <v>6.4599999999999996E-3</v>
      </c>
      <c r="M39">
        <v>-2.1850000000000001E-2</v>
      </c>
      <c r="N39">
        <v>-2.0840000000000001E-2</v>
      </c>
      <c r="O39">
        <v>-4.326E-2</v>
      </c>
      <c r="P39">
        <v>-4.0129999999999999E-2</v>
      </c>
      <c r="Q39">
        <v>-3.5520000000000003E-2</v>
      </c>
      <c r="R39">
        <v>0.04</v>
      </c>
      <c r="S39">
        <v>0.93</v>
      </c>
      <c r="T39">
        <v>0.94</v>
      </c>
    </row>
    <row r="40" spans="1:20">
      <c r="A40">
        <v>0.89</v>
      </c>
      <c r="B40">
        <v>10.06</v>
      </c>
      <c r="C40">
        <v>22</v>
      </c>
      <c r="D40">
        <v>0.88</v>
      </c>
      <c r="E40">
        <v>0.14000000000000001</v>
      </c>
      <c r="F40">
        <v>0.12</v>
      </c>
      <c r="G40">
        <v>1.41</v>
      </c>
      <c r="H40">
        <v>3.08</v>
      </c>
      <c r="I40">
        <v>-0.65837000000000001</v>
      </c>
      <c r="J40">
        <v>-0.2112</v>
      </c>
      <c r="K40">
        <v>-0.19847999999999999</v>
      </c>
      <c r="L40">
        <v>-0.18959000000000001</v>
      </c>
      <c r="M40">
        <v>-0.1764</v>
      </c>
      <c r="N40">
        <v>-0.16574</v>
      </c>
      <c r="O40">
        <v>-0.18207000000000001</v>
      </c>
      <c r="P40">
        <v>-0.16483999999999999</v>
      </c>
      <c r="Q40">
        <v>-0.16899</v>
      </c>
      <c r="R40">
        <v>0.17</v>
      </c>
      <c r="S40">
        <v>1</v>
      </c>
      <c r="T40">
        <v>1.03</v>
      </c>
    </row>
    <row r="41" spans="1:20">
      <c r="A41">
        <v>0.84</v>
      </c>
      <c r="B41">
        <v>3.67</v>
      </c>
      <c r="C41">
        <v>21.86</v>
      </c>
      <c r="D41">
        <v>0.71</v>
      </c>
      <c r="E41">
        <v>0.05</v>
      </c>
      <c r="F41">
        <v>0.04</v>
      </c>
      <c r="G41">
        <v>0.18</v>
      </c>
      <c r="H41">
        <v>1.0900000000000001</v>
      </c>
      <c r="I41">
        <v>-0.39933000000000002</v>
      </c>
      <c r="J41">
        <v>-0.23699000000000001</v>
      </c>
      <c r="K41">
        <v>-0.23785999999999999</v>
      </c>
      <c r="L41">
        <v>-0.22633</v>
      </c>
      <c r="M41">
        <v>-0.23461000000000001</v>
      </c>
      <c r="N41">
        <v>-0.21715000000000001</v>
      </c>
      <c r="O41">
        <v>-0.21217</v>
      </c>
      <c r="P41">
        <v>-0.21947</v>
      </c>
      <c r="Q41">
        <v>-0.21632999999999999</v>
      </c>
      <c r="R41">
        <v>0.22</v>
      </c>
      <c r="S41">
        <v>0.86</v>
      </c>
      <c r="T41">
        <v>0.9</v>
      </c>
    </row>
    <row r="42" spans="1:20">
      <c r="A42">
        <v>0.42</v>
      </c>
      <c r="B42">
        <v>7.14</v>
      </c>
      <c r="C42">
        <v>21.85</v>
      </c>
      <c r="D42">
        <v>1.27</v>
      </c>
      <c r="E42">
        <v>0.09</v>
      </c>
      <c r="F42">
        <v>0.04</v>
      </c>
      <c r="G42">
        <v>0.64</v>
      </c>
      <c r="H42">
        <v>1.97</v>
      </c>
      <c r="I42">
        <v>-0.33449000000000001</v>
      </c>
      <c r="J42">
        <v>0.20752000000000001</v>
      </c>
      <c r="K42">
        <v>0.24141000000000001</v>
      </c>
      <c r="L42">
        <v>0.29320000000000002</v>
      </c>
      <c r="M42">
        <v>0.32244</v>
      </c>
      <c r="N42">
        <v>0.33323999999999998</v>
      </c>
      <c r="O42">
        <v>0.32186999999999999</v>
      </c>
      <c r="P42">
        <v>0.33077000000000001</v>
      </c>
      <c r="Q42">
        <v>0.34447</v>
      </c>
      <c r="R42">
        <v>0.34</v>
      </c>
      <c r="S42">
        <v>1.03</v>
      </c>
      <c r="T42">
        <v>0.96</v>
      </c>
    </row>
    <row r="43" spans="1:20">
      <c r="A43">
        <v>0.67</v>
      </c>
      <c r="B43">
        <v>14.79</v>
      </c>
      <c r="C43">
        <v>20.68</v>
      </c>
      <c r="D43">
        <v>0.74</v>
      </c>
      <c r="E43">
        <v>0.02</v>
      </c>
      <c r="F43">
        <v>0.01</v>
      </c>
      <c r="G43">
        <v>0.3</v>
      </c>
      <c r="H43">
        <v>0.41</v>
      </c>
      <c r="I43">
        <v>-0.39312999999999998</v>
      </c>
      <c r="J43">
        <v>2.128E-2</v>
      </c>
      <c r="K43">
        <v>-2.479E-2</v>
      </c>
      <c r="L43">
        <v>-0.16128000000000001</v>
      </c>
      <c r="M43">
        <v>-0.18235000000000001</v>
      </c>
      <c r="N43">
        <v>-0.19067000000000001</v>
      </c>
      <c r="O43">
        <v>-0.23852999999999999</v>
      </c>
      <c r="P43">
        <v>-0.21970000000000001</v>
      </c>
      <c r="Q43">
        <v>-0.21256</v>
      </c>
      <c r="R43">
        <v>0.21</v>
      </c>
      <c r="S43">
        <v>0.89</v>
      </c>
      <c r="T43">
        <v>0.93</v>
      </c>
    </row>
    <row r="44" spans="1:20">
      <c r="A44">
        <v>0.68</v>
      </c>
      <c r="B44">
        <v>5.74</v>
      </c>
      <c r="C44">
        <v>20.85</v>
      </c>
      <c r="D44">
        <v>1.04</v>
      </c>
      <c r="E44">
        <v>0.01</v>
      </c>
      <c r="F44">
        <v>0.01</v>
      </c>
      <c r="G44">
        <v>0.06</v>
      </c>
      <c r="H44">
        <v>0.21</v>
      </c>
      <c r="I44">
        <v>9.4869999999999996E-2</v>
      </c>
      <c r="J44">
        <v>0.21498999999999999</v>
      </c>
      <c r="K44">
        <v>0.19322</v>
      </c>
      <c r="L44">
        <v>0.16356999999999999</v>
      </c>
      <c r="M44">
        <v>0.15012</v>
      </c>
      <c r="N44">
        <v>0.16148999999999999</v>
      </c>
      <c r="O44">
        <v>0.15321000000000001</v>
      </c>
      <c r="P44">
        <v>0.14873</v>
      </c>
      <c r="Q44">
        <v>0.15717</v>
      </c>
      <c r="R44">
        <v>0.16</v>
      </c>
      <c r="S44">
        <v>0.93</v>
      </c>
      <c r="T44">
        <v>0.9</v>
      </c>
    </row>
    <row r="45" spans="1:20">
      <c r="A45">
        <v>0.62</v>
      </c>
      <c r="B45">
        <v>10.99</v>
      </c>
      <c r="C45">
        <v>21.21</v>
      </c>
      <c r="D45">
        <v>0.99</v>
      </c>
      <c r="E45">
        <v>0.12</v>
      </c>
      <c r="F45">
        <v>7.0000000000000007E-2</v>
      </c>
      <c r="G45">
        <v>1.32</v>
      </c>
      <c r="H45">
        <v>2.5499999999999998</v>
      </c>
      <c r="I45">
        <v>-0.54596</v>
      </c>
      <c r="J45">
        <v>-6.6750000000000004E-2</v>
      </c>
      <c r="K45">
        <v>-5.3690000000000002E-2</v>
      </c>
      <c r="L45">
        <v>-4.0800000000000003E-2</v>
      </c>
      <c r="M45">
        <v>-1.7090000000000001E-2</v>
      </c>
      <c r="N45">
        <v>-9.3299999999999998E-3</v>
      </c>
      <c r="O45">
        <v>-3.3459999999999997E-2</v>
      </c>
      <c r="P45">
        <v>-1.3299999999999999E-2</v>
      </c>
      <c r="Q45">
        <v>-9.3600000000000003E-3</v>
      </c>
      <c r="R45">
        <v>0.01</v>
      </c>
      <c r="S45">
        <v>1</v>
      </c>
      <c r="T45">
        <v>1</v>
      </c>
    </row>
    <row r="46" spans="1:20">
      <c r="A46">
        <v>0.42</v>
      </c>
      <c r="B46">
        <v>1.23</v>
      </c>
      <c r="C46">
        <v>19.09</v>
      </c>
      <c r="D46">
        <v>0.51</v>
      </c>
      <c r="E46">
        <v>0</v>
      </c>
      <c r="F46">
        <v>0</v>
      </c>
      <c r="G46">
        <v>0</v>
      </c>
      <c r="H46">
        <v>0</v>
      </c>
      <c r="I46">
        <v>-0.18798000000000001</v>
      </c>
      <c r="J46">
        <v>-0.38286999999999999</v>
      </c>
      <c r="K46">
        <v>-0.39505000000000001</v>
      </c>
      <c r="L46">
        <v>-0.33349000000000001</v>
      </c>
      <c r="M46">
        <v>-0.32366</v>
      </c>
      <c r="N46">
        <v>-0.29833999999999999</v>
      </c>
      <c r="O46">
        <v>-0.28891</v>
      </c>
      <c r="P46">
        <v>-0.30215999999999998</v>
      </c>
      <c r="Q46">
        <v>-0.28815000000000002</v>
      </c>
      <c r="R46">
        <v>0.28999999999999998</v>
      </c>
      <c r="S46">
        <v>0.71</v>
      </c>
      <c r="T46">
        <v>0.77</v>
      </c>
    </row>
    <row r="47" spans="1:20">
      <c r="A47">
        <v>0.59</v>
      </c>
      <c r="B47">
        <v>1.9</v>
      </c>
      <c r="C47">
        <v>19.059999999999999</v>
      </c>
      <c r="D47">
        <v>0.66</v>
      </c>
      <c r="E47">
        <v>0</v>
      </c>
      <c r="F47">
        <v>0</v>
      </c>
      <c r="G47">
        <v>0</v>
      </c>
      <c r="H47">
        <v>0</v>
      </c>
      <c r="I47">
        <v>7.1360000000000007E-2</v>
      </c>
      <c r="J47">
        <v>-0.19933999999999999</v>
      </c>
      <c r="K47">
        <v>-0.22589999999999999</v>
      </c>
      <c r="L47">
        <v>-0.19183</v>
      </c>
      <c r="M47">
        <v>-0.19386999999999999</v>
      </c>
      <c r="N47">
        <v>-0.1691</v>
      </c>
      <c r="O47">
        <v>-0.16106000000000001</v>
      </c>
      <c r="P47">
        <v>-0.17408999999999999</v>
      </c>
      <c r="Q47">
        <v>-0.16556999999999999</v>
      </c>
      <c r="R47">
        <v>0.17</v>
      </c>
      <c r="S47">
        <v>0.77</v>
      </c>
      <c r="T47">
        <v>0.81</v>
      </c>
    </row>
    <row r="48" spans="1:20">
      <c r="A48">
        <v>0.61</v>
      </c>
      <c r="B48">
        <v>2.2599999999999998</v>
      </c>
      <c r="C48">
        <v>19.09</v>
      </c>
      <c r="D48">
        <v>0.75</v>
      </c>
      <c r="E48">
        <v>0.03</v>
      </c>
      <c r="F48">
        <v>0.02</v>
      </c>
      <c r="G48">
        <v>7.0000000000000007E-2</v>
      </c>
      <c r="H48">
        <v>0.56999999999999995</v>
      </c>
      <c r="I48">
        <v>5.7829999999999999E-2</v>
      </c>
      <c r="J48">
        <v>-0.18310999999999999</v>
      </c>
      <c r="K48">
        <v>-0.20025999999999999</v>
      </c>
      <c r="L48">
        <v>-0.14405999999999999</v>
      </c>
      <c r="M48">
        <v>-0.13669000000000001</v>
      </c>
      <c r="N48">
        <v>-0.10999</v>
      </c>
      <c r="O48">
        <v>-0.10113</v>
      </c>
      <c r="P48">
        <v>-0.11031000000000001</v>
      </c>
      <c r="Q48">
        <v>-0.10423</v>
      </c>
      <c r="R48">
        <v>0.1</v>
      </c>
      <c r="S48">
        <v>0.82</v>
      </c>
      <c r="T48">
        <v>0.84</v>
      </c>
    </row>
    <row r="49" spans="1:20">
      <c r="A49">
        <v>0.91</v>
      </c>
      <c r="B49">
        <v>4.6100000000000003</v>
      </c>
      <c r="C49">
        <v>20.76</v>
      </c>
      <c r="D49">
        <v>0.92</v>
      </c>
      <c r="E49">
        <v>0.18</v>
      </c>
      <c r="F49">
        <v>0.16</v>
      </c>
      <c r="G49">
        <v>0.83</v>
      </c>
      <c r="H49">
        <v>3.74</v>
      </c>
      <c r="I49">
        <v>-0.42509000000000002</v>
      </c>
      <c r="J49">
        <v>-0.35285</v>
      </c>
      <c r="K49">
        <v>-0.32279999999999998</v>
      </c>
      <c r="L49">
        <v>-0.19639999999999999</v>
      </c>
      <c r="M49">
        <v>-0.15920999999999999</v>
      </c>
      <c r="N49">
        <v>-0.12798000000000001</v>
      </c>
      <c r="O49">
        <v>-0.1163</v>
      </c>
      <c r="P49">
        <v>-0.10756</v>
      </c>
      <c r="Q49">
        <v>-0.11694</v>
      </c>
      <c r="R49">
        <v>0.12</v>
      </c>
      <c r="S49">
        <v>1</v>
      </c>
      <c r="T49">
        <v>1.02</v>
      </c>
    </row>
    <row r="50" spans="1:20">
      <c r="A50">
        <v>0.92</v>
      </c>
      <c r="B50">
        <v>4.4000000000000004</v>
      </c>
      <c r="C50">
        <v>21.41</v>
      </c>
      <c r="D50">
        <v>0.98</v>
      </c>
      <c r="E50">
        <v>0.17</v>
      </c>
      <c r="F50">
        <v>0.16</v>
      </c>
      <c r="G50">
        <v>0.75</v>
      </c>
      <c r="H50">
        <v>3.64</v>
      </c>
      <c r="I50">
        <v>-0.43129000000000001</v>
      </c>
      <c r="J50">
        <v>-0.27016000000000001</v>
      </c>
      <c r="K50">
        <v>-0.23723</v>
      </c>
      <c r="L50">
        <v>-0.12367</v>
      </c>
      <c r="M50">
        <v>-9.2069999999999999E-2</v>
      </c>
      <c r="N50">
        <v>-6.3350000000000004E-2</v>
      </c>
      <c r="O50">
        <v>-5.1670000000000001E-2</v>
      </c>
      <c r="P50">
        <v>-4.4979999999999999E-2</v>
      </c>
      <c r="Q50">
        <v>-5.2720000000000003E-2</v>
      </c>
      <c r="R50">
        <v>0.05</v>
      </c>
      <c r="S50">
        <v>1.02</v>
      </c>
      <c r="T50">
        <v>1.03</v>
      </c>
    </row>
    <row r="51" spans="1:20">
      <c r="A51">
        <v>0.85</v>
      </c>
      <c r="B51">
        <v>3.34</v>
      </c>
      <c r="C51">
        <v>21.49</v>
      </c>
      <c r="D51">
        <v>0.93</v>
      </c>
      <c r="E51">
        <v>0.15</v>
      </c>
      <c r="F51">
        <v>0.13</v>
      </c>
      <c r="G51">
        <v>0.5</v>
      </c>
      <c r="H51">
        <v>3.22</v>
      </c>
      <c r="I51">
        <v>-0.45268999999999998</v>
      </c>
      <c r="J51">
        <v>-0.29138999999999998</v>
      </c>
      <c r="K51">
        <v>-0.25720999999999999</v>
      </c>
      <c r="L51">
        <v>-0.14205999999999999</v>
      </c>
      <c r="M51">
        <v>-0.11215</v>
      </c>
      <c r="N51">
        <v>-8.344E-2</v>
      </c>
      <c r="O51">
        <v>-6.923E-2</v>
      </c>
      <c r="P51">
        <v>-6.6689999999999999E-2</v>
      </c>
      <c r="Q51">
        <v>-7.0739999999999997E-2</v>
      </c>
      <c r="R51">
        <v>7.0000000000000007E-2</v>
      </c>
      <c r="S51">
        <v>0.98</v>
      </c>
      <c r="T51">
        <v>0.99</v>
      </c>
    </row>
    <row r="52" spans="1:20">
      <c r="A52">
        <v>0.37</v>
      </c>
      <c r="B52">
        <v>2.17</v>
      </c>
      <c r="C52">
        <v>19</v>
      </c>
      <c r="D52">
        <v>0.8</v>
      </c>
      <c r="E52">
        <v>7.0000000000000007E-2</v>
      </c>
      <c r="F52">
        <v>0.03</v>
      </c>
      <c r="G52">
        <v>0.15</v>
      </c>
      <c r="H52">
        <v>1.33</v>
      </c>
      <c r="I52">
        <v>-0.18048</v>
      </c>
      <c r="J52">
        <v>-0.27617999999999998</v>
      </c>
      <c r="K52">
        <v>-0.26152999999999998</v>
      </c>
      <c r="L52">
        <v>-0.13771</v>
      </c>
      <c r="M52">
        <v>-9.9440000000000001E-2</v>
      </c>
      <c r="N52">
        <v>-6.9839999999999999E-2</v>
      </c>
      <c r="O52">
        <v>-5.9769999999999997E-2</v>
      </c>
      <c r="P52">
        <v>-6.2899999999999998E-2</v>
      </c>
      <c r="Q52">
        <v>-5.1860000000000003E-2</v>
      </c>
      <c r="R52">
        <v>0.05</v>
      </c>
      <c r="S52">
        <v>0.84</v>
      </c>
      <c r="T52">
        <v>0.85</v>
      </c>
    </row>
    <row r="53" spans="1:20">
      <c r="A53">
        <v>0.37</v>
      </c>
      <c r="B53">
        <v>3.74</v>
      </c>
      <c r="C53">
        <v>19.170000000000002</v>
      </c>
      <c r="D53">
        <v>0.75</v>
      </c>
      <c r="E53">
        <v>0.12</v>
      </c>
      <c r="F53">
        <v>0.04</v>
      </c>
      <c r="G53">
        <v>0.45</v>
      </c>
      <c r="H53">
        <v>2.2999999999999998</v>
      </c>
      <c r="I53">
        <v>-0.46551999999999999</v>
      </c>
      <c r="J53">
        <v>-0.43989</v>
      </c>
      <c r="K53">
        <v>-0.40882000000000002</v>
      </c>
      <c r="L53">
        <v>-0.25801000000000002</v>
      </c>
      <c r="M53">
        <v>-0.20352000000000001</v>
      </c>
      <c r="N53">
        <v>-0.17352999999999999</v>
      </c>
      <c r="O53">
        <v>-0.16678000000000001</v>
      </c>
      <c r="P53">
        <v>-0.16092999999999999</v>
      </c>
      <c r="Q53">
        <v>-0.15273</v>
      </c>
      <c r="R53">
        <v>0.15</v>
      </c>
      <c r="S53">
        <v>0.86</v>
      </c>
      <c r="T53">
        <v>0.89</v>
      </c>
    </row>
    <row r="54" spans="1:20">
      <c r="A54">
        <v>0.37</v>
      </c>
      <c r="B54">
        <v>3.17</v>
      </c>
      <c r="C54">
        <v>19.329999999999998</v>
      </c>
      <c r="D54">
        <v>0.7</v>
      </c>
      <c r="E54">
        <v>0.1</v>
      </c>
      <c r="F54">
        <v>0.04</v>
      </c>
      <c r="G54">
        <v>0.32</v>
      </c>
      <c r="H54">
        <v>1.93</v>
      </c>
      <c r="I54">
        <v>-0.46199000000000001</v>
      </c>
      <c r="J54">
        <v>-0.44453999999999999</v>
      </c>
      <c r="K54">
        <v>-0.41782000000000002</v>
      </c>
      <c r="L54">
        <v>-0.28022000000000002</v>
      </c>
      <c r="M54">
        <v>-0.23280999999999999</v>
      </c>
      <c r="N54">
        <v>-0.20386000000000001</v>
      </c>
      <c r="O54">
        <v>-0.19614000000000001</v>
      </c>
      <c r="P54">
        <v>-0.19389000000000001</v>
      </c>
      <c r="Q54">
        <v>-0.18409</v>
      </c>
      <c r="R54">
        <v>0.18</v>
      </c>
      <c r="S54">
        <v>0.83</v>
      </c>
      <c r="T54">
        <v>0.86</v>
      </c>
    </row>
    <row r="55" spans="1:20">
      <c r="A55">
        <v>0.4</v>
      </c>
      <c r="B55">
        <v>2.2400000000000002</v>
      </c>
      <c r="C55">
        <v>20.57</v>
      </c>
      <c r="D55">
        <v>1.1200000000000001</v>
      </c>
      <c r="E55">
        <v>0.08</v>
      </c>
      <c r="F55">
        <v>0.03</v>
      </c>
      <c r="G55">
        <v>0.18</v>
      </c>
      <c r="H55">
        <v>1.65</v>
      </c>
      <c r="I55">
        <v>-0.14726</v>
      </c>
      <c r="J55">
        <v>1.4919999999999999E-2</v>
      </c>
      <c r="K55">
        <v>4.759E-2</v>
      </c>
      <c r="L55">
        <v>0.16553999999999999</v>
      </c>
      <c r="M55">
        <v>0.20194000000000001</v>
      </c>
      <c r="N55">
        <v>0.22733</v>
      </c>
      <c r="O55">
        <v>0.23741999999999999</v>
      </c>
      <c r="P55">
        <v>0.23427999999999999</v>
      </c>
      <c r="Q55">
        <v>0.24697</v>
      </c>
      <c r="R55">
        <v>0.25</v>
      </c>
      <c r="S55">
        <v>0.95</v>
      </c>
      <c r="T55">
        <v>0.9</v>
      </c>
    </row>
    <row r="56" spans="1:20">
      <c r="A56">
        <v>0.67</v>
      </c>
      <c r="B56">
        <v>2.61</v>
      </c>
      <c r="C56">
        <v>20.5</v>
      </c>
      <c r="D56">
        <v>0.88</v>
      </c>
      <c r="E56">
        <v>0.1</v>
      </c>
      <c r="F56">
        <v>7.0000000000000007E-2</v>
      </c>
      <c r="G56">
        <v>0.26</v>
      </c>
      <c r="H56">
        <v>2.0499999999999998</v>
      </c>
      <c r="I56">
        <v>-0.26640000000000003</v>
      </c>
      <c r="J56">
        <v>-0.23651</v>
      </c>
      <c r="K56">
        <v>-0.21709999999999999</v>
      </c>
      <c r="L56">
        <v>-0.11401</v>
      </c>
      <c r="M56">
        <v>-8.795E-2</v>
      </c>
      <c r="N56">
        <v>-5.9880000000000003E-2</v>
      </c>
      <c r="O56">
        <v>-4.7399999999999998E-2</v>
      </c>
      <c r="P56">
        <v>-4.9759999999999999E-2</v>
      </c>
      <c r="Q56">
        <v>-4.7019999999999999E-2</v>
      </c>
      <c r="R56">
        <v>0.05</v>
      </c>
      <c r="S56">
        <v>0.91</v>
      </c>
      <c r="T56">
        <v>0.92</v>
      </c>
    </row>
    <row r="57" spans="1:20">
      <c r="A57">
        <v>0.93</v>
      </c>
      <c r="B57">
        <v>1.54</v>
      </c>
      <c r="C57">
        <v>20.67</v>
      </c>
      <c r="D57">
        <v>0.72</v>
      </c>
      <c r="E57">
        <v>0.02</v>
      </c>
      <c r="F57">
        <v>0.02</v>
      </c>
      <c r="G57">
        <v>0.03</v>
      </c>
      <c r="H57">
        <v>0.41</v>
      </c>
      <c r="I57">
        <v>2.4570000000000002E-2</v>
      </c>
      <c r="J57">
        <v>-0.15923000000000001</v>
      </c>
      <c r="K57">
        <v>-0.18418999999999999</v>
      </c>
      <c r="L57">
        <v>-0.17535999999999999</v>
      </c>
      <c r="M57">
        <v>-0.1951</v>
      </c>
      <c r="N57">
        <v>-0.17105999999999999</v>
      </c>
      <c r="O57">
        <v>-0.15748000000000001</v>
      </c>
      <c r="P57">
        <v>-0.17313999999999999</v>
      </c>
      <c r="Q57">
        <v>-0.17329</v>
      </c>
      <c r="R57">
        <v>0.17</v>
      </c>
      <c r="S57">
        <v>0.84</v>
      </c>
      <c r="T57">
        <v>0.87</v>
      </c>
    </row>
    <row r="58" spans="1:20">
      <c r="A58">
        <v>0.67</v>
      </c>
      <c r="B58">
        <v>4.8899999999999997</v>
      </c>
      <c r="C58">
        <v>19.600000000000001</v>
      </c>
      <c r="D58">
        <v>1.1100000000000001</v>
      </c>
      <c r="E58">
        <v>0.06</v>
      </c>
      <c r="F58">
        <v>0.04</v>
      </c>
      <c r="G58">
        <v>0.28999999999999998</v>
      </c>
      <c r="H58">
        <v>1.18</v>
      </c>
      <c r="I58">
        <v>0.21498999999999999</v>
      </c>
      <c r="J58">
        <v>0.14019999999999999</v>
      </c>
      <c r="K58">
        <v>0.12787000000000001</v>
      </c>
      <c r="L58">
        <v>0.16844999999999999</v>
      </c>
      <c r="M58">
        <v>0.17842</v>
      </c>
      <c r="N58">
        <v>0.20041</v>
      </c>
      <c r="O58">
        <v>0.20014000000000001</v>
      </c>
      <c r="P58">
        <v>0.19969000000000001</v>
      </c>
      <c r="Q58">
        <v>0.20288</v>
      </c>
      <c r="R58">
        <v>0.2</v>
      </c>
      <c r="S58">
        <v>0.97</v>
      </c>
      <c r="T58">
        <v>0.93</v>
      </c>
    </row>
    <row r="59" spans="1:20">
      <c r="A59">
        <v>0.68</v>
      </c>
      <c r="B59">
        <v>4.87</v>
      </c>
      <c r="C59">
        <v>19.75</v>
      </c>
      <c r="D59">
        <v>0.95</v>
      </c>
      <c r="E59">
        <v>7.0000000000000007E-2</v>
      </c>
      <c r="F59">
        <v>0.05</v>
      </c>
      <c r="G59">
        <v>0.34</v>
      </c>
      <c r="H59">
        <v>1.38</v>
      </c>
      <c r="I59">
        <v>1.32E-3</v>
      </c>
      <c r="J59">
        <v>-4.6620000000000002E-2</v>
      </c>
      <c r="K59">
        <v>-5.4149999999999997E-2</v>
      </c>
      <c r="L59">
        <v>-5.7499999999999999E-3</v>
      </c>
      <c r="M59">
        <v>7.0099999999999997E-3</v>
      </c>
      <c r="N59">
        <v>2.954E-2</v>
      </c>
      <c r="O59">
        <v>3.0130000000000001E-2</v>
      </c>
      <c r="P59">
        <v>3.0509999999999999E-2</v>
      </c>
      <c r="Q59">
        <v>3.3079999999999998E-2</v>
      </c>
      <c r="R59">
        <v>0.03</v>
      </c>
      <c r="S59">
        <v>0.93</v>
      </c>
      <c r="T59">
        <v>0.92</v>
      </c>
    </row>
    <row r="60" spans="1:20">
      <c r="A60">
        <v>0.73</v>
      </c>
      <c r="B60">
        <v>4.76</v>
      </c>
      <c r="C60">
        <v>19.88</v>
      </c>
      <c r="D60">
        <v>0.98</v>
      </c>
      <c r="E60">
        <v>0.06</v>
      </c>
      <c r="F60">
        <v>0.04</v>
      </c>
      <c r="G60">
        <v>0.28999999999999998</v>
      </c>
      <c r="H60">
        <v>1.19</v>
      </c>
      <c r="I60">
        <v>8.0519999999999994E-2</v>
      </c>
      <c r="J60">
        <v>1.5339999999999999E-2</v>
      </c>
      <c r="K60">
        <v>2.0899999999999998E-3</v>
      </c>
      <c r="L60">
        <v>3.5659999999999997E-2</v>
      </c>
      <c r="M60">
        <v>4.1279999999999997E-2</v>
      </c>
      <c r="N60">
        <v>6.2990000000000004E-2</v>
      </c>
      <c r="O60">
        <v>6.3729999999999995E-2</v>
      </c>
      <c r="P60">
        <v>6.2289999999999998E-2</v>
      </c>
      <c r="Q60">
        <v>6.4159999999999995E-2</v>
      </c>
      <c r="R60">
        <v>0.06</v>
      </c>
      <c r="S60">
        <v>0.94</v>
      </c>
      <c r="T60">
        <v>0.92</v>
      </c>
    </row>
    <row r="61" spans="1:20">
      <c r="A61">
        <v>0.32</v>
      </c>
      <c r="B61">
        <v>9.6999999999999993</v>
      </c>
      <c r="C61">
        <v>18.899999999999999</v>
      </c>
      <c r="D61">
        <v>1.21</v>
      </c>
      <c r="E61">
        <v>0.16</v>
      </c>
      <c r="F61">
        <v>0.05</v>
      </c>
      <c r="G61">
        <v>1.55</v>
      </c>
      <c r="H61">
        <v>3.02</v>
      </c>
      <c r="I61">
        <v>-0.24909000000000001</v>
      </c>
      <c r="J61">
        <v>-6.2500000000000003E-3</v>
      </c>
      <c r="K61">
        <v>2.315E-2</v>
      </c>
      <c r="L61">
        <v>0.14222000000000001</v>
      </c>
      <c r="M61">
        <v>0.20741999999999999</v>
      </c>
      <c r="N61">
        <v>0.2278</v>
      </c>
      <c r="O61">
        <v>0.21065999999999999</v>
      </c>
      <c r="P61">
        <v>0.23583000000000001</v>
      </c>
      <c r="Q61">
        <v>0.24217</v>
      </c>
      <c r="R61">
        <v>0.24</v>
      </c>
      <c r="S61">
        <v>1.04</v>
      </c>
      <c r="T61">
        <v>0.99</v>
      </c>
    </row>
    <row r="62" spans="1:20">
      <c r="A62">
        <v>0.4</v>
      </c>
      <c r="B62">
        <v>11.38</v>
      </c>
      <c r="C62">
        <v>19</v>
      </c>
      <c r="D62">
        <v>1.32</v>
      </c>
      <c r="E62">
        <v>0.24</v>
      </c>
      <c r="F62">
        <v>0.1</v>
      </c>
      <c r="G62">
        <v>2.73</v>
      </c>
      <c r="H62">
        <v>4.5599999999999996</v>
      </c>
      <c r="I62">
        <v>-0.41420000000000001</v>
      </c>
      <c r="J62">
        <v>-7.8719999999999998E-2</v>
      </c>
      <c r="K62">
        <v>-2.8049999999999999E-2</v>
      </c>
      <c r="L62">
        <v>0.13747999999999999</v>
      </c>
      <c r="M62">
        <v>0.22499</v>
      </c>
      <c r="N62">
        <v>0.24893000000000001</v>
      </c>
      <c r="O62">
        <v>0.23100000000000001</v>
      </c>
      <c r="P62">
        <v>0.26794000000000001</v>
      </c>
      <c r="Q62">
        <v>0.26691999999999999</v>
      </c>
      <c r="R62">
        <v>0.27</v>
      </c>
      <c r="S62">
        <v>1.1399999999999999</v>
      </c>
      <c r="T62">
        <v>1.08</v>
      </c>
    </row>
    <row r="63" spans="1:20">
      <c r="A63">
        <v>0.43</v>
      </c>
      <c r="B63">
        <v>8.0399999999999991</v>
      </c>
      <c r="C63">
        <v>19.13</v>
      </c>
      <c r="D63">
        <v>1.05</v>
      </c>
      <c r="E63">
        <v>0.2</v>
      </c>
      <c r="F63">
        <v>0.09</v>
      </c>
      <c r="G63">
        <v>1.61</v>
      </c>
      <c r="H63">
        <v>3.83</v>
      </c>
      <c r="I63">
        <v>-0.48103000000000001</v>
      </c>
      <c r="J63">
        <v>-0.28566999999999998</v>
      </c>
      <c r="K63">
        <v>-0.24123</v>
      </c>
      <c r="L63">
        <v>-7.5160000000000005E-2</v>
      </c>
      <c r="M63">
        <v>-3.2000000000000003E-4</v>
      </c>
      <c r="N63">
        <v>2.7459999999999998E-2</v>
      </c>
      <c r="O63">
        <v>2.163E-2</v>
      </c>
      <c r="P63">
        <v>4.589E-2</v>
      </c>
      <c r="Q63">
        <v>4.6879999999999998E-2</v>
      </c>
      <c r="R63">
        <v>0.05</v>
      </c>
      <c r="S63">
        <v>1.02</v>
      </c>
      <c r="T63">
        <v>1.01</v>
      </c>
    </row>
    <row r="64" spans="1:20">
      <c r="A64">
        <v>0.26</v>
      </c>
      <c r="B64">
        <v>7.17</v>
      </c>
      <c r="C64">
        <v>27.62</v>
      </c>
      <c r="D64">
        <v>1.03</v>
      </c>
      <c r="E64">
        <v>0.17</v>
      </c>
      <c r="F64">
        <v>0.04</v>
      </c>
      <c r="G64">
        <v>1.22</v>
      </c>
      <c r="H64">
        <v>4.7</v>
      </c>
      <c r="I64">
        <v>-1.9618800000000001</v>
      </c>
      <c r="J64">
        <v>-0.29719000000000001</v>
      </c>
      <c r="K64">
        <v>-0.16053999999999999</v>
      </c>
      <c r="L64">
        <v>-5.5050000000000002E-2</v>
      </c>
      <c r="M64">
        <v>1.42E-3</v>
      </c>
      <c r="N64">
        <v>-1.8000000000000001E-4</v>
      </c>
      <c r="O64">
        <v>-9.75E-3</v>
      </c>
      <c r="P64">
        <v>5.3800000000000002E-3</v>
      </c>
      <c r="Q64">
        <v>3.1040000000000002E-2</v>
      </c>
      <c r="R64">
        <v>0.03</v>
      </c>
      <c r="S64">
        <v>1.01</v>
      </c>
      <c r="T64">
        <v>1</v>
      </c>
    </row>
    <row r="65" spans="1:20">
      <c r="A65">
        <v>0.46</v>
      </c>
      <c r="B65">
        <v>10.02</v>
      </c>
      <c r="C65">
        <v>27.9</v>
      </c>
      <c r="D65">
        <v>1.03</v>
      </c>
      <c r="E65">
        <v>0.25</v>
      </c>
      <c r="F65">
        <v>0.12</v>
      </c>
      <c r="G65">
        <v>2.5099999999999998</v>
      </c>
      <c r="H65">
        <v>6.98</v>
      </c>
      <c r="I65">
        <v>-2.2080600000000001</v>
      </c>
      <c r="J65">
        <v>-0.44652999999999998</v>
      </c>
      <c r="K65">
        <v>-0.29874000000000001</v>
      </c>
      <c r="L65">
        <v>-0.17680999999999999</v>
      </c>
      <c r="M65">
        <v>-0.10783</v>
      </c>
      <c r="N65">
        <v>-0.10853</v>
      </c>
      <c r="O65">
        <v>-0.12307</v>
      </c>
      <c r="P65">
        <v>-9.4439999999999996E-2</v>
      </c>
      <c r="Q65">
        <v>-7.9659999999999995E-2</v>
      </c>
      <c r="R65">
        <v>0.08</v>
      </c>
      <c r="S65">
        <v>1.08</v>
      </c>
      <c r="T65">
        <v>1.1000000000000001</v>
      </c>
    </row>
    <row r="66" spans="1:20">
      <c r="A66">
        <v>0.52</v>
      </c>
      <c r="B66">
        <v>7</v>
      </c>
      <c r="C66">
        <v>27.77</v>
      </c>
      <c r="D66">
        <v>0.93</v>
      </c>
      <c r="E66">
        <v>0.19</v>
      </c>
      <c r="F66">
        <v>0.1</v>
      </c>
      <c r="G66">
        <v>1.33</v>
      </c>
      <c r="H66">
        <v>5.28</v>
      </c>
      <c r="I66">
        <v>-1.97542</v>
      </c>
      <c r="J66">
        <v>-0.41897000000000001</v>
      </c>
      <c r="K66">
        <v>-0.29093999999999998</v>
      </c>
      <c r="L66">
        <v>-0.19367999999999999</v>
      </c>
      <c r="M66">
        <v>-0.14666999999999999</v>
      </c>
      <c r="N66">
        <v>-0.14510999999999999</v>
      </c>
      <c r="O66">
        <v>-0.15007999999999999</v>
      </c>
      <c r="P66">
        <v>-0.13553999999999999</v>
      </c>
      <c r="Q66">
        <v>-0.11902</v>
      </c>
      <c r="R66">
        <v>0.12</v>
      </c>
      <c r="S66">
        <v>1.01</v>
      </c>
      <c r="T66">
        <v>1.04</v>
      </c>
    </row>
    <row r="67" spans="1:20">
      <c r="A67">
        <v>0.34</v>
      </c>
      <c r="B67">
        <v>3.71</v>
      </c>
      <c r="C67">
        <v>27.37</v>
      </c>
      <c r="D67">
        <v>1.2</v>
      </c>
      <c r="E67">
        <v>7.0000000000000007E-2</v>
      </c>
      <c r="F67">
        <v>0.02</v>
      </c>
      <c r="G67">
        <v>0.26</v>
      </c>
      <c r="H67">
        <v>1.92</v>
      </c>
      <c r="I67">
        <v>-1.2760100000000001</v>
      </c>
      <c r="J67">
        <v>0.10613</v>
      </c>
      <c r="K67">
        <v>0.20619000000000001</v>
      </c>
      <c r="L67">
        <v>0.25236999999999998</v>
      </c>
      <c r="M67">
        <v>0.27141999999999999</v>
      </c>
      <c r="N67">
        <v>0.26993</v>
      </c>
      <c r="O67">
        <v>0.26912000000000003</v>
      </c>
      <c r="P67">
        <v>0.26479000000000003</v>
      </c>
      <c r="Q67">
        <v>0.29380000000000001</v>
      </c>
      <c r="R67">
        <v>0.28999999999999998</v>
      </c>
      <c r="S67">
        <v>1</v>
      </c>
      <c r="T67">
        <v>0.94</v>
      </c>
    </row>
    <row r="68" spans="1:20">
      <c r="A68">
        <v>0.35</v>
      </c>
      <c r="B68">
        <v>4.45</v>
      </c>
      <c r="C68">
        <v>27.26</v>
      </c>
      <c r="D68">
        <v>1.03</v>
      </c>
      <c r="E68">
        <v>0.12</v>
      </c>
      <c r="F68">
        <v>0.04</v>
      </c>
      <c r="G68">
        <v>0.53</v>
      </c>
      <c r="H68">
        <v>3.27</v>
      </c>
      <c r="I68">
        <v>-1.6097300000000001</v>
      </c>
      <c r="J68">
        <v>-0.18728</v>
      </c>
      <c r="K68">
        <v>-7.1980000000000002E-2</v>
      </c>
      <c r="L68">
        <v>1.3010000000000001E-2</v>
      </c>
      <c r="M68">
        <v>4.9419999999999999E-2</v>
      </c>
      <c r="N68">
        <v>5.1229999999999998E-2</v>
      </c>
      <c r="O68">
        <v>5.101E-2</v>
      </c>
      <c r="P68">
        <v>5.3719999999999997E-2</v>
      </c>
      <c r="Q68">
        <v>7.9070000000000001E-2</v>
      </c>
      <c r="R68">
        <v>0.08</v>
      </c>
      <c r="S68">
        <v>0.98</v>
      </c>
      <c r="T68">
        <v>0.96</v>
      </c>
    </row>
    <row r="69" spans="1:20">
      <c r="A69">
        <v>0.43</v>
      </c>
      <c r="B69">
        <v>6.05</v>
      </c>
      <c r="C69">
        <v>27.97</v>
      </c>
      <c r="D69">
        <v>0.52</v>
      </c>
      <c r="E69">
        <v>0.14000000000000001</v>
      </c>
      <c r="F69">
        <v>0.06</v>
      </c>
      <c r="G69">
        <v>0.85</v>
      </c>
      <c r="H69">
        <v>3.92</v>
      </c>
      <c r="I69">
        <v>-2.2882899999999999</v>
      </c>
      <c r="J69">
        <v>-0.72009999999999996</v>
      </c>
      <c r="K69">
        <v>-0.60007999999999995</v>
      </c>
      <c r="L69">
        <v>-0.53061999999999998</v>
      </c>
      <c r="M69">
        <v>-0.49569999999999997</v>
      </c>
      <c r="N69">
        <v>-0.49767</v>
      </c>
      <c r="O69">
        <v>-0.50309000000000004</v>
      </c>
      <c r="P69">
        <v>-0.49548999999999999</v>
      </c>
      <c r="Q69">
        <v>-0.47255999999999998</v>
      </c>
      <c r="R69">
        <v>0.47</v>
      </c>
      <c r="S69">
        <v>0.85</v>
      </c>
      <c r="T69">
        <v>0.94</v>
      </c>
    </row>
    <row r="70" spans="1:20">
      <c r="A70">
        <v>0.46</v>
      </c>
      <c r="B70">
        <v>8.65</v>
      </c>
      <c r="C70">
        <v>28.15</v>
      </c>
      <c r="D70">
        <v>1.23</v>
      </c>
      <c r="E70">
        <v>0.24</v>
      </c>
      <c r="F70">
        <v>0.11</v>
      </c>
      <c r="G70">
        <v>2.08</v>
      </c>
      <c r="H70">
        <v>6.76</v>
      </c>
      <c r="I70">
        <v>-1.9896100000000001</v>
      </c>
      <c r="J70">
        <v>-0.24068000000000001</v>
      </c>
      <c r="K70">
        <v>-9.0029999999999999E-2</v>
      </c>
      <c r="L70">
        <v>3.832E-2</v>
      </c>
      <c r="M70">
        <v>0.10485999999999999</v>
      </c>
      <c r="N70">
        <v>0.10562000000000001</v>
      </c>
      <c r="O70">
        <v>9.6320000000000003E-2</v>
      </c>
      <c r="P70">
        <v>0.12039999999999999</v>
      </c>
      <c r="Q70">
        <v>0.13641</v>
      </c>
      <c r="R70">
        <v>0.14000000000000001</v>
      </c>
      <c r="S70">
        <v>1.1399999999999999</v>
      </c>
      <c r="T70">
        <v>1.1100000000000001</v>
      </c>
    </row>
    <row r="71" spans="1:20">
      <c r="A71">
        <v>0.61</v>
      </c>
      <c r="B71">
        <v>6.4</v>
      </c>
      <c r="C71">
        <v>28.44</v>
      </c>
      <c r="D71">
        <v>0.39</v>
      </c>
      <c r="E71">
        <v>0.14000000000000001</v>
      </c>
      <c r="F71">
        <v>0.09</v>
      </c>
      <c r="G71">
        <v>0.9</v>
      </c>
      <c r="H71">
        <v>3.98</v>
      </c>
      <c r="I71">
        <v>-2.38218</v>
      </c>
      <c r="J71">
        <v>-0.82211000000000001</v>
      </c>
      <c r="K71">
        <v>-0.71096000000000004</v>
      </c>
      <c r="L71">
        <v>-0.66954000000000002</v>
      </c>
      <c r="M71">
        <v>-0.64783000000000002</v>
      </c>
      <c r="N71">
        <v>-0.65117999999999998</v>
      </c>
      <c r="O71">
        <v>-0.65669</v>
      </c>
      <c r="P71">
        <v>-0.65005000000000002</v>
      </c>
      <c r="Q71">
        <v>-0.63188</v>
      </c>
      <c r="R71">
        <v>0.63</v>
      </c>
      <c r="S71">
        <v>0.83</v>
      </c>
      <c r="T71">
        <v>0.95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96"/>
  <sheetViews>
    <sheetView zoomScale="80" zoomScaleNormal="80" workbookViewId="0">
      <selection activeCell="B1" sqref="B1"/>
    </sheetView>
  </sheetViews>
  <sheetFormatPr defaultRowHeight="15"/>
  <cols>
    <col min="2" max="2" width="3.85546875" bestFit="1" customWidth="1"/>
    <col min="3" max="3" width="8.7109375" customWidth="1"/>
    <col min="4" max="4" width="34.28515625" customWidth="1"/>
    <col min="5" max="5" width="12.140625" customWidth="1"/>
    <col min="6" max="6" width="8.5703125" bestFit="1" customWidth="1"/>
    <col min="7" max="7" width="6.5703125" bestFit="1" customWidth="1"/>
    <col min="8" max="8" width="7.140625" bestFit="1" customWidth="1"/>
    <col min="9" max="9" width="14.85546875" bestFit="1" customWidth="1"/>
    <col min="10" max="10" width="24.7109375" customWidth="1"/>
    <col min="11" max="11" width="38.85546875" customWidth="1"/>
    <col min="12" max="12" width="11" customWidth="1"/>
    <col min="13" max="13" width="18.42578125" customWidth="1"/>
    <col min="14" max="14" width="9.7109375" customWidth="1"/>
    <col min="15" max="15" width="10" customWidth="1"/>
    <col min="16" max="16" width="9.7109375" customWidth="1"/>
    <col min="17" max="17" width="20.140625" style="12" customWidth="1"/>
    <col min="18" max="18" width="18.5703125" style="12" customWidth="1"/>
    <col min="19" max="19" width="18.42578125" style="12" customWidth="1"/>
    <col min="20" max="20" width="8.140625" style="163" customWidth="1"/>
    <col min="21" max="21" width="8.85546875" style="163" customWidth="1"/>
    <col min="22" max="22" width="8.5703125" style="163" customWidth="1"/>
    <col min="23" max="23" width="12.42578125" style="164" customWidth="1"/>
    <col min="24" max="24" width="10.140625" customWidth="1"/>
    <col min="25" max="25" width="9.85546875" customWidth="1"/>
  </cols>
  <sheetData>
    <row r="2" spans="1:24" ht="31.5" customHeight="1">
      <c r="B2" s="213" t="s">
        <v>0</v>
      </c>
      <c r="C2" s="213" t="s">
        <v>1</v>
      </c>
      <c r="D2" s="213" t="s">
        <v>353</v>
      </c>
      <c r="E2" s="213" t="s">
        <v>354</v>
      </c>
      <c r="F2" s="213" t="s">
        <v>355</v>
      </c>
      <c r="G2" s="213" t="s">
        <v>356</v>
      </c>
      <c r="H2" s="213" t="s">
        <v>10</v>
      </c>
      <c r="I2" s="213" t="s">
        <v>357</v>
      </c>
      <c r="J2" s="213" t="s">
        <v>358</v>
      </c>
      <c r="K2" s="214" t="s">
        <v>359</v>
      </c>
      <c r="L2" s="209" t="s">
        <v>360</v>
      </c>
      <c r="M2" s="209" t="s">
        <v>361</v>
      </c>
      <c r="N2" s="209" t="s">
        <v>362</v>
      </c>
      <c r="O2" s="209"/>
      <c r="P2" s="209"/>
      <c r="Q2" s="210" t="s">
        <v>363</v>
      </c>
      <c r="R2" s="210"/>
      <c r="S2" s="210"/>
      <c r="T2" s="211" t="s">
        <v>364</v>
      </c>
      <c r="U2" s="211"/>
      <c r="V2" s="211"/>
      <c r="W2" s="212" t="s">
        <v>252</v>
      </c>
    </row>
    <row r="3" spans="1:24" ht="15.75">
      <c r="B3" s="213"/>
      <c r="C3" s="213"/>
      <c r="D3" s="213"/>
      <c r="E3" s="213"/>
      <c r="F3" s="213"/>
      <c r="G3" s="213"/>
      <c r="H3" s="213"/>
      <c r="I3" s="213"/>
      <c r="J3" s="213"/>
      <c r="K3" s="214"/>
      <c r="L3" s="209"/>
      <c r="M3" s="209"/>
      <c r="N3" s="165">
        <v>2021</v>
      </c>
      <c r="O3" s="165">
        <v>2022</v>
      </c>
      <c r="P3" s="165">
        <v>2023</v>
      </c>
      <c r="Q3" s="165">
        <v>2021</v>
      </c>
      <c r="R3" s="165">
        <v>2022</v>
      </c>
      <c r="S3" s="165">
        <v>2023</v>
      </c>
      <c r="T3" s="166">
        <v>2021</v>
      </c>
      <c r="U3" s="166">
        <v>2022</v>
      </c>
      <c r="V3" s="166">
        <v>2023</v>
      </c>
      <c r="W3" s="212"/>
    </row>
    <row r="4" spans="1:24">
      <c r="A4" s="167"/>
      <c r="B4" s="168">
        <v>12</v>
      </c>
      <c r="C4" s="168" t="s">
        <v>219</v>
      </c>
      <c r="D4" s="169" t="s">
        <v>185</v>
      </c>
      <c r="E4" s="168" t="s">
        <v>365</v>
      </c>
      <c r="F4" s="168">
        <v>30</v>
      </c>
      <c r="G4" s="168" t="s">
        <v>366</v>
      </c>
      <c r="H4" s="168">
        <v>1990</v>
      </c>
      <c r="I4" s="170" t="s">
        <v>367</v>
      </c>
      <c r="J4" s="168" t="s">
        <v>368</v>
      </c>
      <c r="K4" s="168" t="s">
        <v>369</v>
      </c>
      <c r="L4" s="171" t="s">
        <v>256</v>
      </c>
      <c r="M4" s="171" t="s">
        <v>257</v>
      </c>
      <c r="N4" s="48">
        <v>1</v>
      </c>
      <c r="O4" s="48">
        <v>1</v>
      </c>
      <c r="P4" s="48">
        <v>1</v>
      </c>
      <c r="Q4" s="172">
        <v>488625586</v>
      </c>
      <c r="R4" s="172">
        <v>556664506</v>
      </c>
      <c r="S4" s="172">
        <v>26900967</v>
      </c>
      <c r="T4" s="173">
        <v>1</v>
      </c>
      <c r="U4" s="173">
        <v>1</v>
      </c>
      <c r="V4" s="173">
        <v>1</v>
      </c>
      <c r="W4" s="174"/>
    </row>
    <row r="5" spans="1:24">
      <c r="A5" s="167"/>
      <c r="B5" s="175">
        <v>27</v>
      </c>
      <c r="C5" s="175" t="s">
        <v>370</v>
      </c>
      <c r="D5" s="176" t="s">
        <v>371</v>
      </c>
      <c r="E5" s="175" t="s">
        <v>372</v>
      </c>
      <c r="F5" s="175">
        <v>10</v>
      </c>
      <c r="G5" s="175" t="s">
        <v>373</v>
      </c>
      <c r="H5" s="175">
        <v>1990</v>
      </c>
      <c r="I5" s="177" t="s">
        <v>374</v>
      </c>
      <c r="J5" s="175" t="s">
        <v>375</v>
      </c>
      <c r="K5" s="175" t="s">
        <v>376</v>
      </c>
      <c r="L5" s="178" t="s">
        <v>256</v>
      </c>
      <c r="M5" s="178" t="s">
        <v>257</v>
      </c>
      <c r="N5" s="48">
        <v>1</v>
      </c>
      <c r="O5" s="48">
        <v>1</v>
      </c>
      <c r="P5" s="48">
        <v>1</v>
      </c>
      <c r="Q5" s="172">
        <v>12273360</v>
      </c>
      <c r="R5" s="172">
        <v>30550656</v>
      </c>
      <c r="S5" s="172">
        <v>2087465</v>
      </c>
      <c r="T5" s="173">
        <v>0</v>
      </c>
      <c r="U5" s="173">
        <v>0</v>
      </c>
      <c r="V5" s="173">
        <v>0</v>
      </c>
      <c r="W5" s="179"/>
    </row>
    <row r="6" spans="1:24">
      <c r="A6" s="180"/>
      <c r="B6" s="175">
        <v>35</v>
      </c>
      <c r="C6" s="175" t="s">
        <v>377</v>
      </c>
      <c r="D6" s="176" t="s">
        <v>378</v>
      </c>
      <c r="E6" s="175" t="s">
        <v>379</v>
      </c>
      <c r="F6" s="175">
        <v>16</v>
      </c>
      <c r="G6" s="175" t="s">
        <v>380</v>
      </c>
      <c r="H6" s="175">
        <v>1990</v>
      </c>
      <c r="I6" s="177" t="s">
        <v>381</v>
      </c>
      <c r="J6" s="175" t="s">
        <v>382</v>
      </c>
      <c r="K6" s="175" t="s">
        <v>383</v>
      </c>
      <c r="L6" s="178" t="s">
        <v>259</v>
      </c>
      <c r="M6" s="178" t="s">
        <v>257</v>
      </c>
      <c r="N6" s="48">
        <v>1</v>
      </c>
      <c r="O6" s="48">
        <v>1</v>
      </c>
      <c r="P6" s="48">
        <v>1</v>
      </c>
      <c r="Q6" s="181">
        <v>-1304</v>
      </c>
      <c r="R6" s="181">
        <v>-338545</v>
      </c>
      <c r="S6" s="181">
        <v>-29612</v>
      </c>
      <c r="T6" s="173">
        <v>0</v>
      </c>
      <c r="U6" s="173">
        <v>0</v>
      </c>
      <c r="V6" s="173">
        <v>1</v>
      </c>
      <c r="W6" s="179"/>
    </row>
    <row r="7" spans="1:24">
      <c r="A7" s="167"/>
      <c r="B7" s="168">
        <v>41</v>
      </c>
      <c r="C7" s="168" t="s">
        <v>220</v>
      </c>
      <c r="D7" s="169" t="s">
        <v>186</v>
      </c>
      <c r="E7" s="168" t="s">
        <v>384</v>
      </c>
      <c r="F7" s="168">
        <v>21</v>
      </c>
      <c r="G7" s="168" t="s">
        <v>385</v>
      </c>
      <c r="H7" s="168">
        <v>1990</v>
      </c>
      <c r="I7" s="170" t="s">
        <v>386</v>
      </c>
      <c r="J7" s="168" t="s">
        <v>368</v>
      </c>
      <c r="K7" s="168" t="s">
        <v>376</v>
      </c>
      <c r="L7" s="171" t="s">
        <v>256</v>
      </c>
      <c r="M7" s="171" t="s">
        <v>258</v>
      </c>
      <c r="N7" s="48">
        <v>1</v>
      </c>
      <c r="O7" s="48">
        <v>1</v>
      </c>
      <c r="P7" s="48">
        <v>1</v>
      </c>
      <c r="Q7" s="172">
        <v>33950000</v>
      </c>
      <c r="R7" s="172">
        <v>41170000</v>
      </c>
      <c r="S7" s="172">
        <v>12440000</v>
      </c>
      <c r="T7" s="173">
        <v>1</v>
      </c>
      <c r="U7" s="173">
        <v>1</v>
      </c>
      <c r="V7" s="173">
        <v>1</v>
      </c>
      <c r="W7" s="174"/>
    </row>
    <row r="8" spans="1:24">
      <c r="A8" s="180"/>
      <c r="B8" s="175">
        <v>43</v>
      </c>
      <c r="C8" s="175" t="s">
        <v>387</v>
      </c>
      <c r="D8" s="176" t="s">
        <v>388</v>
      </c>
      <c r="E8" s="175" t="s">
        <v>389</v>
      </c>
      <c r="F8" s="175">
        <v>5</v>
      </c>
      <c r="G8" s="175" t="s">
        <v>390</v>
      </c>
      <c r="H8" s="175">
        <v>1990</v>
      </c>
      <c r="I8" s="177" t="s">
        <v>391</v>
      </c>
      <c r="J8" s="175" t="s">
        <v>375</v>
      </c>
      <c r="K8" s="175" t="s">
        <v>369</v>
      </c>
      <c r="L8" s="178" t="s">
        <v>259</v>
      </c>
      <c r="M8" s="178" t="s">
        <v>257</v>
      </c>
      <c r="N8" s="48">
        <v>1</v>
      </c>
      <c r="O8" s="48">
        <v>1</v>
      </c>
      <c r="P8" s="48">
        <v>1</v>
      </c>
      <c r="Q8" s="181">
        <v>-69462010800</v>
      </c>
      <c r="R8" s="172">
        <v>35805383855</v>
      </c>
      <c r="S8" s="172">
        <v>62512286436</v>
      </c>
      <c r="T8" s="173">
        <v>0</v>
      </c>
      <c r="U8" s="173">
        <v>1</v>
      </c>
      <c r="V8" s="173">
        <v>1</v>
      </c>
      <c r="W8" s="179"/>
    </row>
    <row r="9" spans="1:24">
      <c r="A9" s="167"/>
      <c r="B9" s="168">
        <v>29</v>
      </c>
      <c r="C9" s="168" t="s">
        <v>221</v>
      </c>
      <c r="D9" s="169" t="s">
        <v>187</v>
      </c>
      <c r="E9" s="168" t="s">
        <v>392</v>
      </c>
      <c r="F9" s="168">
        <v>1</v>
      </c>
      <c r="G9" s="168" t="s">
        <v>366</v>
      </c>
      <c r="H9" s="168">
        <v>1991</v>
      </c>
      <c r="I9" s="170" t="s">
        <v>393</v>
      </c>
      <c r="J9" s="168" t="s">
        <v>368</v>
      </c>
      <c r="K9" s="168" t="s">
        <v>369</v>
      </c>
      <c r="L9" s="168" t="s">
        <v>256</v>
      </c>
      <c r="M9" s="168" t="s">
        <v>257</v>
      </c>
      <c r="N9" s="48">
        <v>1</v>
      </c>
      <c r="O9" s="48">
        <v>1</v>
      </c>
      <c r="P9" s="48">
        <v>1</v>
      </c>
      <c r="Q9" s="172">
        <v>23003525</v>
      </c>
      <c r="R9" s="172">
        <v>39055906</v>
      </c>
      <c r="S9" s="172">
        <v>26802561</v>
      </c>
      <c r="T9" s="173">
        <v>1</v>
      </c>
      <c r="U9" s="173">
        <v>1</v>
      </c>
      <c r="V9" s="173">
        <v>1</v>
      </c>
      <c r="W9" s="174"/>
    </row>
    <row r="10" spans="1:24">
      <c r="A10" s="167"/>
      <c r="B10" s="168">
        <v>4</v>
      </c>
      <c r="C10" s="168" t="s">
        <v>222</v>
      </c>
      <c r="D10" s="169" t="s">
        <v>188</v>
      </c>
      <c r="E10" s="168" t="s">
        <v>394</v>
      </c>
      <c r="F10" s="168">
        <v>3</v>
      </c>
      <c r="G10" s="168" t="s">
        <v>395</v>
      </c>
      <c r="H10" s="168">
        <v>1994</v>
      </c>
      <c r="I10" s="170" t="s">
        <v>396</v>
      </c>
      <c r="J10" s="168" t="s">
        <v>368</v>
      </c>
      <c r="K10" s="168" t="s">
        <v>383</v>
      </c>
      <c r="L10" s="171" t="s">
        <v>259</v>
      </c>
      <c r="M10" s="171" t="s">
        <v>258</v>
      </c>
      <c r="N10" s="48">
        <v>1</v>
      </c>
      <c r="O10" s="48">
        <v>1</v>
      </c>
      <c r="P10" s="48">
        <v>1</v>
      </c>
      <c r="Q10" s="172">
        <v>1135000000000</v>
      </c>
      <c r="R10" s="172">
        <v>2479000000000</v>
      </c>
      <c r="S10" s="172">
        <v>3078000000000</v>
      </c>
      <c r="T10" s="173">
        <v>1</v>
      </c>
      <c r="U10" s="173">
        <v>1</v>
      </c>
      <c r="V10" s="173">
        <v>1</v>
      </c>
      <c r="W10" s="174"/>
    </row>
    <row r="11" spans="1:24">
      <c r="A11" s="167"/>
      <c r="B11" s="168">
        <v>34</v>
      </c>
      <c r="C11" s="168" t="s">
        <v>223</v>
      </c>
      <c r="D11" s="169" t="s">
        <v>189</v>
      </c>
      <c r="E11" s="168" t="s">
        <v>397</v>
      </c>
      <c r="F11" s="168">
        <v>12</v>
      </c>
      <c r="G11" s="168" t="s">
        <v>395</v>
      </c>
      <c r="H11" s="168">
        <v>1994</v>
      </c>
      <c r="I11" s="170" t="s">
        <v>398</v>
      </c>
      <c r="J11" s="168" t="s">
        <v>368</v>
      </c>
      <c r="K11" s="168" t="s">
        <v>399</v>
      </c>
      <c r="L11" s="171" t="s">
        <v>256</v>
      </c>
      <c r="M11" s="171" t="s">
        <v>257</v>
      </c>
      <c r="N11" s="48">
        <v>1</v>
      </c>
      <c r="O11" s="48">
        <v>1</v>
      </c>
      <c r="P11" s="48">
        <v>1</v>
      </c>
      <c r="Q11" s="172">
        <v>626000000</v>
      </c>
      <c r="R11" s="172">
        <v>538137349</v>
      </c>
      <c r="S11" s="172">
        <v>388187052</v>
      </c>
      <c r="T11" s="173">
        <v>1</v>
      </c>
      <c r="U11" s="173">
        <v>1</v>
      </c>
      <c r="V11" s="173">
        <v>1</v>
      </c>
      <c r="W11" s="174"/>
    </row>
    <row r="12" spans="1:24">
      <c r="A12" s="180"/>
      <c r="B12" s="175">
        <v>23</v>
      </c>
      <c r="C12" s="175" t="s">
        <v>400</v>
      </c>
      <c r="D12" s="176" t="s">
        <v>401</v>
      </c>
      <c r="E12" s="175" t="s">
        <v>402</v>
      </c>
      <c r="F12" s="175">
        <v>15</v>
      </c>
      <c r="G12" s="175" t="s">
        <v>373</v>
      </c>
      <c r="H12" s="175">
        <v>1997</v>
      </c>
      <c r="I12" s="177" t="s">
        <v>403</v>
      </c>
      <c r="J12" s="175" t="s">
        <v>368</v>
      </c>
      <c r="K12" s="175" t="s">
        <v>404</v>
      </c>
      <c r="L12" s="178" t="s">
        <v>256</v>
      </c>
      <c r="M12" s="178" t="s">
        <v>257</v>
      </c>
      <c r="N12" s="48">
        <v>1</v>
      </c>
      <c r="O12" s="48">
        <v>1</v>
      </c>
      <c r="P12" s="48">
        <v>1</v>
      </c>
      <c r="Q12" s="181">
        <v>-12910000</v>
      </c>
      <c r="R12" s="172">
        <v>11283000</v>
      </c>
      <c r="S12" s="172">
        <v>9242000</v>
      </c>
      <c r="T12" s="173">
        <v>0</v>
      </c>
      <c r="U12" s="173">
        <v>1</v>
      </c>
      <c r="V12" s="173">
        <v>1</v>
      </c>
      <c r="W12" s="179"/>
    </row>
    <row r="13" spans="1:24">
      <c r="A13" s="167"/>
      <c r="B13" s="168">
        <v>45</v>
      </c>
      <c r="C13" s="168" t="s">
        <v>224</v>
      </c>
      <c r="D13" s="169" t="s">
        <v>321</v>
      </c>
      <c r="E13" s="168" t="s">
        <v>405</v>
      </c>
      <c r="F13" s="168">
        <v>1</v>
      </c>
      <c r="G13" s="168" t="s">
        <v>373</v>
      </c>
      <c r="H13" s="168">
        <v>1997</v>
      </c>
      <c r="I13" s="170" t="s">
        <v>406</v>
      </c>
      <c r="J13" s="168" t="s">
        <v>375</v>
      </c>
      <c r="K13" s="168" t="s">
        <v>369</v>
      </c>
      <c r="L13" s="171" t="s">
        <v>259</v>
      </c>
      <c r="M13" s="171" t="s">
        <v>257</v>
      </c>
      <c r="N13" s="48">
        <v>1</v>
      </c>
      <c r="O13" s="48">
        <v>1</v>
      </c>
      <c r="P13" s="48">
        <v>1</v>
      </c>
      <c r="Q13" s="172">
        <v>249958</v>
      </c>
      <c r="R13" s="172">
        <v>402880</v>
      </c>
      <c r="S13" s="172">
        <v>255975</v>
      </c>
      <c r="T13" s="173">
        <v>1</v>
      </c>
      <c r="U13" s="173">
        <v>1</v>
      </c>
      <c r="V13" s="173">
        <v>1</v>
      </c>
      <c r="W13" s="174"/>
    </row>
    <row r="14" spans="1:24">
      <c r="A14" s="167"/>
      <c r="B14" s="175">
        <v>36</v>
      </c>
      <c r="C14" s="175" t="s">
        <v>407</v>
      </c>
      <c r="D14" s="176" t="s">
        <v>408</v>
      </c>
      <c r="E14" s="175" t="s">
        <v>409</v>
      </c>
      <c r="F14" s="175">
        <v>27</v>
      </c>
      <c r="G14" s="175" t="s">
        <v>366</v>
      </c>
      <c r="H14" s="175">
        <v>2000</v>
      </c>
      <c r="I14" s="177" t="s">
        <v>410</v>
      </c>
      <c r="J14" s="175" t="s">
        <v>368</v>
      </c>
      <c r="K14" s="175" t="s">
        <v>376</v>
      </c>
      <c r="L14" s="178" t="s">
        <v>256</v>
      </c>
      <c r="M14" s="178" t="s">
        <v>257</v>
      </c>
      <c r="N14" s="48">
        <v>1</v>
      </c>
      <c r="O14" s="48">
        <v>1</v>
      </c>
      <c r="P14" s="48">
        <v>1</v>
      </c>
      <c r="Q14" s="172">
        <v>26956485</v>
      </c>
      <c r="R14" s="172">
        <v>14100978</v>
      </c>
      <c r="S14" s="172">
        <v>18495084</v>
      </c>
      <c r="T14" s="173">
        <v>0</v>
      </c>
      <c r="U14" s="173">
        <v>0</v>
      </c>
      <c r="V14" s="173">
        <v>0</v>
      </c>
      <c r="W14" s="179"/>
      <c r="X14" s="182"/>
    </row>
    <row r="15" spans="1:24">
      <c r="A15" s="180"/>
      <c r="B15" s="175">
        <v>3</v>
      </c>
      <c r="C15" s="175" t="s">
        <v>411</v>
      </c>
      <c r="D15" s="176" t="s">
        <v>412</v>
      </c>
      <c r="E15" s="175" t="s">
        <v>413</v>
      </c>
      <c r="F15" s="175">
        <v>20</v>
      </c>
      <c r="G15" s="175" t="s">
        <v>366</v>
      </c>
      <c r="H15" s="175">
        <v>2001</v>
      </c>
      <c r="I15" s="177" t="s">
        <v>414</v>
      </c>
      <c r="J15" s="175" t="s">
        <v>375</v>
      </c>
      <c r="K15" s="175" t="s">
        <v>369</v>
      </c>
      <c r="L15" s="178" t="s">
        <v>256</v>
      </c>
      <c r="M15" s="178" t="s">
        <v>257</v>
      </c>
      <c r="N15" s="48">
        <v>1</v>
      </c>
      <c r="O15" s="48">
        <v>1</v>
      </c>
      <c r="P15" s="48">
        <v>1</v>
      </c>
      <c r="Q15" s="172">
        <v>2614731668</v>
      </c>
      <c r="R15" s="172">
        <v>189924957</v>
      </c>
      <c r="S15" s="181">
        <v>-13759779369</v>
      </c>
      <c r="T15" s="173">
        <v>0</v>
      </c>
      <c r="U15" s="173">
        <v>0</v>
      </c>
      <c r="V15" s="173">
        <v>0</v>
      </c>
      <c r="W15" s="179"/>
    </row>
    <row r="16" spans="1:24">
      <c r="A16" s="180"/>
      <c r="B16" s="175">
        <v>15</v>
      </c>
      <c r="C16" s="175" t="s">
        <v>415</v>
      </c>
      <c r="D16" s="176" t="s">
        <v>416</v>
      </c>
      <c r="E16" s="175" t="s">
        <v>417</v>
      </c>
      <c r="F16" s="175">
        <v>20</v>
      </c>
      <c r="G16" s="175" t="s">
        <v>418</v>
      </c>
      <c r="H16" s="175">
        <v>2001</v>
      </c>
      <c r="I16" s="177" t="s">
        <v>419</v>
      </c>
      <c r="J16" s="175" t="s">
        <v>382</v>
      </c>
      <c r="K16" s="175" t="s">
        <v>369</v>
      </c>
      <c r="L16" s="178" t="s">
        <v>259</v>
      </c>
      <c r="M16" s="178" t="s">
        <v>258</v>
      </c>
      <c r="N16" s="48">
        <v>1</v>
      </c>
      <c r="O16" s="48">
        <v>1</v>
      </c>
      <c r="P16" s="48">
        <v>1</v>
      </c>
      <c r="Q16" s="181">
        <v>-72909400</v>
      </c>
      <c r="R16" s="181">
        <v>-54229337</v>
      </c>
      <c r="S16" s="181">
        <v>-41360647</v>
      </c>
      <c r="T16" s="173">
        <v>0</v>
      </c>
      <c r="U16" s="173">
        <v>0</v>
      </c>
      <c r="V16" s="173">
        <v>0</v>
      </c>
      <c r="W16" s="179"/>
    </row>
    <row r="17" spans="1:23">
      <c r="A17" s="167"/>
      <c r="B17" s="168">
        <v>17</v>
      </c>
      <c r="C17" s="168" t="s">
        <v>225</v>
      </c>
      <c r="D17" s="169" t="s">
        <v>191</v>
      </c>
      <c r="E17" s="168" t="s">
        <v>420</v>
      </c>
      <c r="F17" s="168">
        <v>15</v>
      </c>
      <c r="G17" s="168" t="s">
        <v>421</v>
      </c>
      <c r="H17" s="168">
        <v>2001</v>
      </c>
      <c r="I17" s="170" t="s">
        <v>422</v>
      </c>
      <c r="J17" s="168" t="s">
        <v>368</v>
      </c>
      <c r="K17" s="168" t="s">
        <v>376</v>
      </c>
      <c r="L17" s="171" t="s">
        <v>256</v>
      </c>
      <c r="M17" s="171" t="s">
        <v>257</v>
      </c>
      <c r="N17" s="48">
        <v>1</v>
      </c>
      <c r="O17" s="48">
        <v>1</v>
      </c>
      <c r="P17" s="48">
        <v>1</v>
      </c>
      <c r="Q17" s="172">
        <v>280000</v>
      </c>
      <c r="R17" s="172">
        <v>29000000</v>
      </c>
      <c r="S17" s="172">
        <v>36000000</v>
      </c>
      <c r="T17" s="173">
        <v>1</v>
      </c>
      <c r="U17" s="173">
        <v>1</v>
      </c>
      <c r="V17" s="173">
        <v>1</v>
      </c>
      <c r="W17" s="174"/>
    </row>
    <row r="18" spans="1:23">
      <c r="A18" s="167"/>
      <c r="B18" s="168">
        <v>39</v>
      </c>
      <c r="C18" s="168" t="s">
        <v>17</v>
      </c>
      <c r="D18" s="169" t="s">
        <v>192</v>
      </c>
      <c r="E18" s="168" t="s">
        <v>423</v>
      </c>
      <c r="F18" s="168">
        <v>23</v>
      </c>
      <c r="G18" s="168" t="s">
        <v>373</v>
      </c>
      <c r="H18" s="168">
        <v>2002</v>
      </c>
      <c r="I18" s="170" t="s">
        <v>424</v>
      </c>
      <c r="J18" s="168" t="s">
        <v>368</v>
      </c>
      <c r="K18" s="168" t="s">
        <v>369</v>
      </c>
      <c r="L18" s="171" t="s">
        <v>259</v>
      </c>
      <c r="M18" s="171" t="s">
        <v>260</v>
      </c>
      <c r="N18" s="48">
        <v>1</v>
      </c>
      <c r="O18" s="48">
        <v>1</v>
      </c>
      <c r="P18" s="48">
        <v>1</v>
      </c>
      <c r="Q18" s="172">
        <v>8036888</v>
      </c>
      <c r="R18" s="172">
        <v>12779427</v>
      </c>
      <c r="S18" s="172">
        <v>6292521</v>
      </c>
      <c r="T18" s="173">
        <v>1</v>
      </c>
      <c r="U18" s="173">
        <v>1</v>
      </c>
      <c r="V18" s="173">
        <v>1</v>
      </c>
      <c r="W18" s="174"/>
    </row>
    <row r="19" spans="1:23">
      <c r="A19" s="180"/>
      <c r="B19" s="175">
        <v>48</v>
      </c>
      <c r="C19" s="175" t="s">
        <v>425</v>
      </c>
      <c r="D19" s="176" t="s">
        <v>426</v>
      </c>
      <c r="E19" s="175" t="s">
        <v>427</v>
      </c>
      <c r="F19" s="175">
        <v>19</v>
      </c>
      <c r="G19" s="175" t="s">
        <v>421</v>
      </c>
      <c r="H19" s="175">
        <v>2002</v>
      </c>
      <c r="I19" s="177" t="s">
        <v>428</v>
      </c>
      <c r="J19" s="175" t="s">
        <v>382</v>
      </c>
      <c r="K19" s="175" t="s">
        <v>399</v>
      </c>
      <c r="L19" s="178" t="s">
        <v>256</v>
      </c>
      <c r="M19" s="178"/>
      <c r="N19" s="48">
        <v>0</v>
      </c>
      <c r="O19" s="48">
        <v>0</v>
      </c>
      <c r="P19" s="48">
        <v>0</v>
      </c>
      <c r="Q19" s="181"/>
      <c r="R19" s="181"/>
      <c r="S19" s="181"/>
      <c r="T19" s="173">
        <v>0</v>
      </c>
      <c r="U19" s="173">
        <v>0</v>
      </c>
      <c r="V19" s="173">
        <v>0</v>
      </c>
      <c r="W19" s="179"/>
    </row>
    <row r="20" spans="1:23">
      <c r="A20" s="180"/>
      <c r="B20" s="175">
        <v>7</v>
      </c>
      <c r="C20" s="175" t="s">
        <v>429</v>
      </c>
      <c r="D20" s="176" t="s">
        <v>430</v>
      </c>
      <c r="E20" s="175" t="s">
        <v>431</v>
      </c>
      <c r="F20" s="175">
        <v>30</v>
      </c>
      <c r="G20" s="175" t="s">
        <v>380</v>
      </c>
      <c r="H20" s="175">
        <v>2003</v>
      </c>
      <c r="I20" s="177" t="s">
        <v>432</v>
      </c>
      <c r="J20" s="175" t="s">
        <v>382</v>
      </c>
      <c r="K20" s="175" t="s">
        <v>376</v>
      </c>
      <c r="L20" s="178" t="s">
        <v>259</v>
      </c>
      <c r="M20" s="178" t="s">
        <v>257</v>
      </c>
      <c r="N20" s="48">
        <v>1</v>
      </c>
      <c r="O20" s="48">
        <v>1</v>
      </c>
      <c r="P20" s="48">
        <v>1</v>
      </c>
      <c r="Q20" s="181">
        <v>-135181</v>
      </c>
      <c r="R20" s="181">
        <v>-57748</v>
      </c>
      <c r="S20" s="181">
        <v>-19893</v>
      </c>
      <c r="T20" s="173">
        <v>0</v>
      </c>
      <c r="U20" s="173">
        <v>0</v>
      </c>
      <c r="V20" s="173">
        <v>0</v>
      </c>
      <c r="W20" s="179"/>
    </row>
    <row r="21" spans="1:23">
      <c r="A21" s="167"/>
      <c r="B21" s="168">
        <v>37</v>
      </c>
      <c r="C21" s="168" t="s">
        <v>226</v>
      </c>
      <c r="D21" s="169" t="s">
        <v>193</v>
      </c>
      <c r="E21" s="168" t="s">
        <v>433</v>
      </c>
      <c r="F21" s="168">
        <v>15</v>
      </c>
      <c r="G21" s="168" t="s">
        <v>373</v>
      </c>
      <c r="H21" s="168">
        <v>2003</v>
      </c>
      <c r="I21" s="170" t="s">
        <v>434</v>
      </c>
      <c r="J21" s="168" t="s">
        <v>368</v>
      </c>
      <c r="K21" s="168" t="s">
        <v>383</v>
      </c>
      <c r="L21" s="171" t="s">
        <v>256</v>
      </c>
      <c r="M21" s="171" t="s">
        <v>257</v>
      </c>
      <c r="N21" s="48">
        <v>1</v>
      </c>
      <c r="O21" s="48">
        <v>1</v>
      </c>
      <c r="P21" s="48">
        <v>1</v>
      </c>
      <c r="Q21" s="172">
        <v>364534135</v>
      </c>
      <c r="R21" s="172">
        <v>401342541</v>
      </c>
      <c r="S21" s="172">
        <v>376615901</v>
      </c>
      <c r="T21" s="173">
        <v>1</v>
      </c>
      <c r="U21" s="173">
        <v>1</v>
      </c>
      <c r="V21" s="173">
        <v>1</v>
      </c>
      <c r="W21" s="174"/>
    </row>
    <row r="22" spans="1:23">
      <c r="A22" s="167"/>
      <c r="B22" s="175">
        <v>20</v>
      </c>
      <c r="C22" s="175" t="s">
        <v>435</v>
      </c>
      <c r="D22" s="176" t="s">
        <v>436</v>
      </c>
      <c r="E22" s="175" t="s">
        <v>437</v>
      </c>
      <c r="F22" s="175">
        <v>7</v>
      </c>
      <c r="G22" s="175" t="s">
        <v>421</v>
      </c>
      <c r="H22" s="175">
        <v>2004</v>
      </c>
      <c r="I22" s="177" t="s">
        <v>438</v>
      </c>
      <c r="J22" s="175" t="s">
        <v>368</v>
      </c>
      <c r="K22" s="175" t="s">
        <v>399</v>
      </c>
      <c r="L22" s="178" t="s">
        <v>256</v>
      </c>
      <c r="M22" s="178" t="s">
        <v>257</v>
      </c>
      <c r="N22" s="48">
        <v>1</v>
      </c>
      <c r="O22" s="48">
        <v>1</v>
      </c>
      <c r="P22" s="48">
        <v>1</v>
      </c>
      <c r="Q22" s="172">
        <v>40238</v>
      </c>
      <c r="R22" s="172">
        <v>66752</v>
      </c>
      <c r="S22" s="172">
        <v>68436</v>
      </c>
      <c r="T22" s="173">
        <v>0</v>
      </c>
      <c r="U22" s="173">
        <v>0</v>
      </c>
      <c r="V22" s="173">
        <v>0</v>
      </c>
      <c r="W22" s="179"/>
    </row>
    <row r="23" spans="1:23">
      <c r="A23" s="180"/>
      <c r="B23" s="175">
        <v>25</v>
      </c>
      <c r="C23" s="175" t="s">
        <v>439</v>
      </c>
      <c r="D23" s="176" t="s">
        <v>440</v>
      </c>
      <c r="E23" s="175" t="s">
        <v>441</v>
      </c>
      <c r="F23" s="175">
        <v>13</v>
      </c>
      <c r="G23" s="175" t="s">
        <v>442</v>
      </c>
      <c r="H23" s="175">
        <v>2006</v>
      </c>
      <c r="I23" s="177" t="s">
        <v>443</v>
      </c>
      <c r="J23" s="175" t="s">
        <v>382</v>
      </c>
      <c r="K23" s="175" t="s">
        <v>369</v>
      </c>
      <c r="L23" s="178" t="s">
        <v>256</v>
      </c>
      <c r="M23" s="178" t="s">
        <v>257</v>
      </c>
      <c r="N23" s="48">
        <v>1</v>
      </c>
      <c r="O23" s="48">
        <v>1</v>
      </c>
      <c r="P23" s="48">
        <v>1</v>
      </c>
      <c r="Q23" s="181">
        <v>-260117</v>
      </c>
      <c r="R23" s="172">
        <v>33742139</v>
      </c>
      <c r="S23" s="172">
        <v>26392992</v>
      </c>
      <c r="T23" s="173">
        <v>0</v>
      </c>
      <c r="U23" s="173">
        <v>1</v>
      </c>
      <c r="V23" s="173">
        <v>1</v>
      </c>
      <c r="W23" s="179"/>
    </row>
    <row r="24" spans="1:23">
      <c r="A24" s="167"/>
      <c r="B24" s="168">
        <v>42</v>
      </c>
      <c r="C24" s="168" t="s">
        <v>227</v>
      </c>
      <c r="D24" s="169" t="s">
        <v>194</v>
      </c>
      <c r="E24" s="168" t="s">
        <v>444</v>
      </c>
      <c r="F24" s="168">
        <v>19</v>
      </c>
      <c r="G24" s="168" t="s">
        <v>380</v>
      </c>
      <c r="H24" s="168">
        <v>2006</v>
      </c>
      <c r="I24" s="170" t="s">
        <v>445</v>
      </c>
      <c r="J24" s="168" t="s">
        <v>368</v>
      </c>
      <c r="K24" s="168" t="s">
        <v>383</v>
      </c>
      <c r="L24" s="171" t="s">
        <v>256</v>
      </c>
      <c r="M24" s="171" t="s">
        <v>257</v>
      </c>
      <c r="N24" s="48">
        <v>1</v>
      </c>
      <c r="O24" s="48">
        <v>1</v>
      </c>
      <c r="P24" s="48">
        <v>1</v>
      </c>
      <c r="Q24" s="172">
        <v>3396731</v>
      </c>
      <c r="R24" s="172">
        <v>10839343</v>
      </c>
      <c r="S24" s="172">
        <v>27149480</v>
      </c>
      <c r="T24" s="173">
        <v>1</v>
      </c>
      <c r="U24" s="173">
        <v>1</v>
      </c>
      <c r="V24" s="173">
        <v>1</v>
      </c>
      <c r="W24" s="174"/>
    </row>
    <row r="25" spans="1:23">
      <c r="A25" s="167"/>
      <c r="B25" s="168">
        <v>44</v>
      </c>
      <c r="C25" s="168" t="s">
        <v>228</v>
      </c>
      <c r="D25" s="169" t="s">
        <v>322</v>
      </c>
      <c r="E25" s="168" t="s">
        <v>446</v>
      </c>
      <c r="F25" s="168">
        <v>12</v>
      </c>
      <c r="G25" s="168" t="s">
        <v>366</v>
      </c>
      <c r="H25" s="168">
        <v>2006</v>
      </c>
      <c r="I25" s="170" t="s">
        <v>447</v>
      </c>
      <c r="J25" s="168" t="s">
        <v>375</v>
      </c>
      <c r="K25" s="168" t="s">
        <v>376</v>
      </c>
      <c r="L25" s="171" t="s">
        <v>259</v>
      </c>
      <c r="M25" s="171" t="s">
        <v>257</v>
      </c>
      <c r="N25" s="48">
        <v>1</v>
      </c>
      <c r="O25" s="48">
        <v>1</v>
      </c>
      <c r="P25" s="48">
        <v>1</v>
      </c>
      <c r="Q25" s="172">
        <v>18335</v>
      </c>
      <c r="R25" s="172">
        <v>20111</v>
      </c>
      <c r="S25" s="172">
        <v>14188</v>
      </c>
      <c r="T25" s="173">
        <v>1</v>
      </c>
      <c r="U25" s="173">
        <v>1</v>
      </c>
      <c r="V25" s="173">
        <v>1</v>
      </c>
      <c r="W25" s="174"/>
    </row>
    <row r="26" spans="1:23">
      <c r="A26" s="180"/>
      <c r="B26" s="175">
        <v>16</v>
      </c>
      <c r="C26" s="175" t="s">
        <v>448</v>
      </c>
      <c r="D26" s="176" t="s">
        <v>449</v>
      </c>
      <c r="E26" s="175" t="s">
        <v>450</v>
      </c>
      <c r="F26" s="175">
        <v>26</v>
      </c>
      <c r="G26" s="175" t="s">
        <v>442</v>
      </c>
      <c r="H26" s="175">
        <v>2007</v>
      </c>
      <c r="I26" s="177" t="s">
        <v>451</v>
      </c>
      <c r="J26" s="175" t="s">
        <v>368</v>
      </c>
      <c r="K26" s="175" t="s">
        <v>376</v>
      </c>
      <c r="L26" s="178" t="s">
        <v>259</v>
      </c>
      <c r="M26" s="178" t="s">
        <v>258</v>
      </c>
      <c r="N26" s="48">
        <v>1</v>
      </c>
      <c r="O26" s="48">
        <v>1</v>
      </c>
      <c r="P26" s="48">
        <v>1</v>
      </c>
      <c r="Q26" s="172">
        <v>1092525</v>
      </c>
      <c r="R26" s="181">
        <v>-248708028</v>
      </c>
      <c r="S26" s="172">
        <v>35294692</v>
      </c>
      <c r="T26" s="173">
        <v>1</v>
      </c>
      <c r="U26" s="173">
        <v>1</v>
      </c>
      <c r="V26" s="173">
        <v>1</v>
      </c>
      <c r="W26" s="179"/>
    </row>
    <row r="27" spans="1:23">
      <c r="A27" s="167"/>
      <c r="B27" s="168">
        <v>28</v>
      </c>
      <c r="C27" s="168" t="s">
        <v>229</v>
      </c>
      <c r="D27" s="169" t="s">
        <v>196</v>
      </c>
      <c r="E27" s="168" t="s">
        <v>452</v>
      </c>
      <c r="F27" s="168">
        <v>18</v>
      </c>
      <c r="G27" s="168" t="s">
        <v>373</v>
      </c>
      <c r="H27" s="168">
        <v>2007</v>
      </c>
      <c r="I27" s="170" t="s">
        <v>453</v>
      </c>
      <c r="J27" s="168" t="s">
        <v>368</v>
      </c>
      <c r="K27" s="168" t="s">
        <v>369</v>
      </c>
      <c r="L27" s="171" t="s">
        <v>256</v>
      </c>
      <c r="M27" s="171" t="s">
        <v>258</v>
      </c>
      <c r="N27" s="48">
        <v>1</v>
      </c>
      <c r="O27" s="48">
        <v>1</v>
      </c>
      <c r="P27" s="48">
        <v>1</v>
      </c>
      <c r="Q27" s="172">
        <v>475390</v>
      </c>
      <c r="R27" s="172">
        <v>1199345</v>
      </c>
      <c r="S27" s="172">
        <v>499620</v>
      </c>
      <c r="T27" s="173">
        <v>1</v>
      </c>
      <c r="U27" s="173">
        <v>1</v>
      </c>
      <c r="V27" s="173">
        <v>1</v>
      </c>
      <c r="W27" s="174"/>
    </row>
    <row r="28" spans="1:23">
      <c r="A28" s="180"/>
      <c r="B28" s="175">
        <v>38</v>
      </c>
      <c r="C28" s="175" t="s">
        <v>454</v>
      </c>
      <c r="D28" s="176" t="s">
        <v>455</v>
      </c>
      <c r="E28" s="175" t="s">
        <v>456</v>
      </c>
      <c r="F28" s="175">
        <v>11</v>
      </c>
      <c r="G28" s="175" t="s">
        <v>366</v>
      </c>
      <c r="H28" s="175">
        <v>2007</v>
      </c>
      <c r="I28" s="177" t="s">
        <v>457</v>
      </c>
      <c r="J28" s="175" t="s">
        <v>375</v>
      </c>
      <c r="K28" s="175" t="s">
        <v>376</v>
      </c>
      <c r="L28" s="178" t="s">
        <v>259</v>
      </c>
      <c r="M28" s="178" t="s">
        <v>258</v>
      </c>
      <c r="N28" s="48">
        <v>1</v>
      </c>
      <c r="O28" s="48">
        <v>1</v>
      </c>
      <c r="P28" s="48">
        <v>1</v>
      </c>
      <c r="Q28" s="181">
        <v>-88</v>
      </c>
      <c r="R28" s="181">
        <v>-2941</v>
      </c>
      <c r="S28" s="181">
        <v>-611</v>
      </c>
      <c r="T28" s="173">
        <v>0</v>
      </c>
      <c r="U28" s="173">
        <v>0</v>
      </c>
      <c r="V28" s="173">
        <v>0</v>
      </c>
      <c r="W28" s="179"/>
    </row>
    <row r="29" spans="1:23">
      <c r="A29" s="167"/>
      <c r="B29" s="168">
        <v>2</v>
      </c>
      <c r="C29" s="168" t="s">
        <v>230</v>
      </c>
      <c r="D29" s="169" t="s">
        <v>197</v>
      </c>
      <c r="E29" s="168" t="s">
        <v>458</v>
      </c>
      <c r="F29" s="168">
        <v>16</v>
      </c>
      <c r="G29" s="168" t="s">
        <v>366</v>
      </c>
      <c r="H29" s="168">
        <v>2008</v>
      </c>
      <c r="I29" s="170" t="s">
        <v>459</v>
      </c>
      <c r="J29" s="168" t="s">
        <v>368</v>
      </c>
      <c r="K29" s="168" t="s">
        <v>369</v>
      </c>
      <c r="L29" s="171" t="s">
        <v>256</v>
      </c>
      <c r="M29" s="171" t="s">
        <v>258</v>
      </c>
      <c r="N29" s="48">
        <v>1</v>
      </c>
      <c r="O29" s="48">
        <v>1</v>
      </c>
      <c r="P29" s="48">
        <v>1</v>
      </c>
      <c r="Q29" s="172">
        <v>1028</v>
      </c>
      <c r="R29" s="172">
        <v>2831</v>
      </c>
      <c r="S29" s="172">
        <v>1855</v>
      </c>
      <c r="T29" s="173">
        <v>1</v>
      </c>
      <c r="U29" s="173">
        <v>1</v>
      </c>
      <c r="V29" s="173">
        <v>1</v>
      </c>
      <c r="W29" s="174"/>
    </row>
    <row r="30" spans="1:23">
      <c r="A30" s="167"/>
      <c r="B30" s="168">
        <v>13</v>
      </c>
      <c r="C30" s="168" t="s">
        <v>231</v>
      </c>
      <c r="D30" s="169" t="s">
        <v>198</v>
      </c>
      <c r="E30" s="168" t="s">
        <v>460</v>
      </c>
      <c r="F30" s="168">
        <v>12</v>
      </c>
      <c r="G30" s="168" t="s">
        <v>461</v>
      </c>
      <c r="H30" s="168">
        <v>2008</v>
      </c>
      <c r="I30" s="170" t="s">
        <v>462</v>
      </c>
      <c r="J30" s="168" t="s">
        <v>368</v>
      </c>
      <c r="K30" s="168" t="s">
        <v>369</v>
      </c>
      <c r="L30" s="171" t="s">
        <v>256</v>
      </c>
      <c r="M30" s="171" t="s">
        <v>257</v>
      </c>
      <c r="N30" s="48">
        <v>1</v>
      </c>
      <c r="O30" s="48">
        <v>1</v>
      </c>
      <c r="P30" s="48">
        <v>1</v>
      </c>
      <c r="Q30" s="172">
        <v>1265957342</v>
      </c>
      <c r="R30" s="172">
        <v>2301605547</v>
      </c>
      <c r="S30" s="172">
        <v>1279580842</v>
      </c>
      <c r="T30" s="173">
        <v>1</v>
      </c>
      <c r="U30" s="173">
        <v>1</v>
      </c>
      <c r="V30" s="173">
        <v>1</v>
      </c>
      <c r="W30" s="174"/>
    </row>
    <row r="31" spans="1:23">
      <c r="A31" s="167"/>
      <c r="B31" s="168">
        <v>19</v>
      </c>
      <c r="C31" s="168" t="s">
        <v>232</v>
      </c>
      <c r="D31" s="169" t="s">
        <v>199</v>
      </c>
      <c r="E31" s="168" t="s">
        <v>463</v>
      </c>
      <c r="F31" s="168">
        <v>6</v>
      </c>
      <c r="G31" s="168" t="s">
        <v>464</v>
      </c>
      <c r="H31" s="168">
        <v>2008</v>
      </c>
      <c r="I31" s="170" t="s">
        <v>465</v>
      </c>
      <c r="J31" s="168" t="s">
        <v>368</v>
      </c>
      <c r="K31" s="168" t="s">
        <v>466</v>
      </c>
      <c r="L31" s="171" t="s">
        <v>259</v>
      </c>
      <c r="M31" s="171" t="s">
        <v>260</v>
      </c>
      <c r="N31" s="48">
        <v>1</v>
      </c>
      <c r="O31" s="48">
        <v>1</v>
      </c>
      <c r="P31" s="48">
        <v>1</v>
      </c>
      <c r="Q31" s="172">
        <v>108852</v>
      </c>
      <c r="R31" s="172">
        <v>378058</v>
      </c>
      <c r="S31" s="172">
        <v>503131</v>
      </c>
      <c r="T31" s="173">
        <v>1</v>
      </c>
      <c r="U31" s="173">
        <v>1</v>
      </c>
      <c r="V31" s="173">
        <v>1</v>
      </c>
      <c r="W31" s="174"/>
    </row>
    <row r="32" spans="1:23">
      <c r="A32" s="167"/>
      <c r="B32" s="168">
        <v>26</v>
      </c>
      <c r="C32" s="168" t="s">
        <v>233</v>
      </c>
      <c r="D32" s="169" t="s">
        <v>200</v>
      </c>
      <c r="E32" s="168" t="s">
        <v>467</v>
      </c>
      <c r="F32" s="168">
        <v>11</v>
      </c>
      <c r="G32" s="168" t="s">
        <v>421</v>
      </c>
      <c r="H32" s="168">
        <v>2008</v>
      </c>
      <c r="I32" s="170" t="s">
        <v>468</v>
      </c>
      <c r="J32" s="168" t="s">
        <v>368</v>
      </c>
      <c r="K32" s="168" t="s">
        <v>369</v>
      </c>
      <c r="L32" s="171" t="s">
        <v>256</v>
      </c>
      <c r="M32" s="171" t="s">
        <v>257</v>
      </c>
      <c r="N32" s="48">
        <v>1</v>
      </c>
      <c r="O32" s="48">
        <v>1</v>
      </c>
      <c r="P32" s="48">
        <v>1</v>
      </c>
      <c r="Q32" s="172">
        <v>63316598</v>
      </c>
      <c r="R32" s="172">
        <v>510776097</v>
      </c>
      <c r="S32" s="172">
        <v>151043091</v>
      </c>
      <c r="T32" s="173">
        <v>1</v>
      </c>
      <c r="U32" s="173">
        <v>1</v>
      </c>
      <c r="V32" s="173">
        <v>1</v>
      </c>
      <c r="W32" s="174"/>
    </row>
    <row r="33" spans="1:23">
      <c r="A33" s="180"/>
      <c r="B33" s="175">
        <v>51</v>
      </c>
      <c r="C33" s="175" t="s">
        <v>469</v>
      </c>
      <c r="D33" s="176" t="s">
        <v>470</v>
      </c>
      <c r="E33" s="175" t="s">
        <v>471</v>
      </c>
      <c r="F33" s="175">
        <v>10</v>
      </c>
      <c r="G33" s="175" t="s">
        <v>442</v>
      </c>
      <c r="H33" s="175">
        <v>2008</v>
      </c>
      <c r="I33" s="177" t="s">
        <v>472</v>
      </c>
      <c r="J33" s="175" t="s">
        <v>382</v>
      </c>
      <c r="K33" s="175" t="s">
        <v>369</v>
      </c>
      <c r="L33" s="178" t="s">
        <v>256</v>
      </c>
      <c r="M33" s="178"/>
      <c r="N33" s="48">
        <v>0</v>
      </c>
      <c r="O33" s="48">
        <v>0</v>
      </c>
      <c r="P33" s="48">
        <v>0</v>
      </c>
      <c r="Q33" s="181"/>
      <c r="R33" s="181"/>
      <c r="S33" s="181"/>
      <c r="T33" s="173">
        <v>0</v>
      </c>
      <c r="U33" s="173">
        <v>0</v>
      </c>
      <c r="V33" s="173">
        <v>0</v>
      </c>
      <c r="W33" s="179"/>
    </row>
    <row r="34" spans="1:23">
      <c r="A34" s="167"/>
      <c r="B34" s="168">
        <v>18</v>
      </c>
      <c r="C34" s="168" t="s">
        <v>234</v>
      </c>
      <c r="D34" s="169" t="s">
        <v>201</v>
      </c>
      <c r="E34" s="168" t="s">
        <v>473</v>
      </c>
      <c r="F34" s="168">
        <v>10</v>
      </c>
      <c r="G34" s="168" t="s">
        <v>373</v>
      </c>
      <c r="H34" s="168">
        <v>2009</v>
      </c>
      <c r="I34" s="170" t="s">
        <v>474</v>
      </c>
      <c r="J34" s="168" t="s">
        <v>368</v>
      </c>
      <c r="K34" s="168" t="s">
        <v>369</v>
      </c>
      <c r="L34" s="171" t="s">
        <v>256</v>
      </c>
      <c r="M34" s="171" t="s">
        <v>257</v>
      </c>
      <c r="N34" s="48">
        <v>1</v>
      </c>
      <c r="O34" s="48">
        <v>1</v>
      </c>
      <c r="P34" s="48">
        <v>1</v>
      </c>
      <c r="Q34" s="172">
        <v>260.89999999999998</v>
      </c>
      <c r="R34" s="172">
        <v>1298.2</v>
      </c>
      <c r="S34" s="172">
        <v>865.3</v>
      </c>
      <c r="T34" s="173">
        <v>1</v>
      </c>
      <c r="U34" s="173">
        <v>1</v>
      </c>
      <c r="V34" s="173">
        <v>1</v>
      </c>
      <c r="W34" s="174"/>
    </row>
    <row r="35" spans="1:23">
      <c r="A35" s="180"/>
      <c r="B35" s="175">
        <v>22</v>
      </c>
      <c r="C35" s="175" t="s">
        <v>475</v>
      </c>
      <c r="D35" s="176" t="s">
        <v>476</v>
      </c>
      <c r="E35" s="175" t="s">
        <v>477</v>
      </c>
      <c r="F35" s="175">
        <v>9</v>
      </c>
      <c r="G35" s="175" t="s">
        <v>366</v>
      </c>
      <c r="H35" s="175">
        <v>2009</v>
      </c>
      <c r="I35" s="177" t="s">
        <v>478</v>
      </c>
      <c r="J35" s="175" t="s">
        <v>375</v>
      </c>
      <c r="K35" s="175" t="s">
        <v>369</v>
      </c>
      <c r="L35" s="178" t="s">
        <v>256</v>
      </c>
      <c r="M35" s="178"/>
      <c r="N35" s="48">
        <v>1</v>
      </c>
      <c r="O35" s="48">
        <v>1</v>
      </c>
      <c r="P35" s="48">
        <v>1</v>
      </c>
      <c r="Q35" s="181">
        <v>-214083</v>
      </c>
      <c r="R35" s="172">
        <v>7499168</v>
      </c>
      <c r="S35" s="172">
        <v>4152251</v>
      </c>
      <c r="T35" s="173">
        <v>0</v>
      </c>
      <c r="U35" s="173">
        <v>0</v>
      </c>
      <c r="V35" s="173">
        <v>0</v>
      </c>
      <c r="W35" s="179"/>
    </row>
    <row r="36" spans="1:23">
      <c r="A36" s="167"/>
      <c r="B36" s="168">
        <v>9</v>
      </c>
      <c r="C36" s="168" t="s">
        <v>235</v>
      </c>
      <c r="D36" s="169" t="s">
        <v>202</v>
      </c>
      <c r="E36" s="168" t="s">
        <v>479</v>
      </c>
      <c r="F36" s="168">
        <v>11</v>
      </c>
      <c r="G36" s="168" t="s">
        <v>464</v>
      </c>
      <c r="H36" s="168">
        <v>2010</v>
      </c>
      <c r="I36" s="170" t="s">
        <v>480</v>
      </c>
      <c r="J36" s="168" t="s">
        <v>375</v>
      </c>
      <c r="K36" s="168" t="s">
        <v>369</v>
      </c>
      <c r="L36" s="171" t="s">
        <v>256</v>
      </c>
      <c r="M36" s="171" t="s">
        <v>257</v>
      </c>
      <c r="N36" s="48">
        <v>1</v>
      </c>
      <c r="O36" s="48">
        <v>1</v>
      </c>
      <c r="P36" s="48">
        <v>1</v>
      </c>
      <c r="Q36" s="172">
        <v>21892727</v>
      </c>
      <c r="R36" s="172">
        <v>14370041</v>
      </c>
      <c r="S36" s="172">
        <v>14680427</v>
      </c>
      <c r="T36" s="173">
        <v>1</v>
      </c>
      <c r="U36" s="173">
        <v>1</v>
      </c>
      <c r="V36" s="173">
        <v>1</v>
      </c>
      <c r="W36" s="174"/>
    </row>
    <row r="37" spans="1:23">
      <c r="A37" s="167"/>
      <c r="B37" s="168">
        <v>24</v>
      </c>
      <c r="C37" s="168" t="s">
        <v>236</v>
      </c>
      <c r="D37" s="169" t="s">
        <v>203</v>
      </c>
      <c r="E37" s="168" t="s">
        <v>481</v>
      </c>
      <c r="F37" s="168">
        <v>6</v>
      </c>
      <c r="G37" s="168" t="s">
        <v>395</v>
      </c>
      <c r="H37" s="168">
        <v>2010</v>
      </c>
      <c r="I37" s="170" t="s">
        <v>482</v>
      </c>
      <c r="J37" s="168" t="s">
        <v>368</v>
      </c>
      <c r="K37" s="168" t="s">
        <v>369</v>
      </c>
      <c r="L37" s="171" t="s">
        <v>256</v>
      </c>
      <c r="M37" s="171" t="s">
        <v>257</v>
      </c>
      <c r="N37" s="48">
        <v>1</v>
      </c>
      <c r="O37" s="48">
        <v>1</v>
      </c>
      <c r="P37" s="48">
        <v>1</v>
      </c>
      <c r="Q37" s="172">
        <v>98313145</v>
      </c>
      <c r="R37" s="172">
        <v>379772107</v>
      </c>
      <c r="S37" s="172">
        <v>195672112</v>
      </c>
      <c r="T37" s="173">
        <v>1</v>
      </c>
      <c r="U37" s="173">
        <v>1</v>
      </c>
      <c r="V37" s="173">
        <v>1</v>
      </c>
      <c r="W37" s="174"/>
    </row>
    <row r="38" spans="1:23">
      <c r="A38" s="167"/>
      <c r="B38" s="168">
        <v>52</v>
      </c>
      <c r="C38" s="168" t="s">
        <v>237</v>
      </c>
      <c r="D38" s="169" t="s">
        <v>204</v>
      </c>
      <c r="E38" s="168" t="s">
        <v>483</v>
      </c>
      <c r="F38" s="168">
        <v>29</v>
      </c>
      <c r="G38" s="168" t="s">
        <v>418</v>
      </c>
      <c r="H38" s="168">
        <v>2010</v>
      </c>
      <c r="I38" s="170" t="s">
        <v>484</v>
      </c>
      <c r="J38" s="168" t="s">
        <v>368</v>
      </c>
      <c r="K38" s="168" t="s">
        <v>376</v>
      </c>
      <c r="L38" s="171" t="s">
        <v>256</v>
      </c>
      <c r="M38" s="171" t="s">
        <v>260</v>
      </c>
      <c r="N38" s="48">
        <v>1</v>
      </c>
      <c r="O38" s="48">
        <v>1</v>
      </c>
      <c r="P38" s="48">
        <v>1</v>
      </c>
      <c r="Q38" s="172">
        <v>0.6</v>
      </c>
      <c r="R38" s="172">
        <v>1</v>
      </c>
      <c r="S38" s="172">
        <v>6.6</v>
      </c>
      <c r="T38" s="173">
        <v>1</v>
      </c>
      <c r="U38" s="173">
        <v>1</v>
      </c>
      <c r="V38" s="173">
        <v>1</v>
      </c>
      <c r="W38" s="174"/>
    </row>
    <row r="39" spans="1:23">
      <c r="A39" s="167"/>
      <c r="B39" s="168">
        <v>1</v>
      </c>
      <c r="C39" s="168" t="s">
        <v>238</v>
      </c>
      <c r="D39" s="169" t="s">
        <v>205</v>
      </c>
      <c r="E39" s="168" t="s">
        <v>485</v>
      </c>
      <c r="F39" s="168">
        <v>6</v>
      </c>
      <c r="G39" s="168" t="s">
        <v>373</v>
      </c>
      <c r="H39" s="168">
        <v>2011</v>
      </c>
      <c r="I39" s="170" t="s">
        <v>486</v>
      </c>
      <c r="J39" s="168" t="s">
        <v>368</v>
      </c>
      <c r="K39" s="168" t="s">
        <v>369</v>
      </c>
      <c r="L39" s="171" t="s">
        <v>256</v>
      </c>
      <c r="M39" s="171" t="s">
        <v>257</v>
      </c>
      <c r="N39" s="48">
        <v>1</v>
      </c>
      <c r="O39" s="48">
        <v>1</v>
      </c>
      <c r="P39" s="48">
        <v>1</v>
      </c>
      <c r="Q39" s="172">
        <v>186184</v>
      </c>
      <c r="R39" s="172">
        <v>341904</v>
      </c>
      <c r="S39" s="172">
        <v>315624</v>
      </c>
      <c r="T39" s="173">
        <v>1</v>
      </c>
      <c r="U39" s="173">
        <v>1</v>
      </c>
      <c r="V39" s="173">
        <v>1</v>
      </c>
      <c r="W39" s="174"/>
    </row>
    <row r="40" spans="1:23">
      <c r="A40" s="167"/>
      <c r="B40" s="175">
        <v>6</v>
      </c>
      <c r="C40" s="175" t="s">
        <v>487</v>
      </c>
      <c r="D40" s="176" t="s">
        <v>488</v>
      </c>
      <c r="E40" s="175" t="s">
        <v>489</v>
      </c>
      <c r="F40" s="175">
        <v>8</v>
      </c>
      <c r="G40" s="175" t="s">
        <v>418</v>
      </c>
      <c r="H40" s="175">
        <v>2011</v>
      </c>
      <c r="I40" s="177" t="s">
        <v>490</v>
      </c>
      <c r="J40" s="175" t="s">
        <v>375</v>
      </c>
      <c r="K40" s="175" t="s">
        <v>369</v>
      </c>
      <c r="L40" s="178" t="s">
        <v>256</v>
      </c>
      <c r="M40" s="178"/>
      <c r="N40" s="48">
        <v>1</v>
      </c>
      <c r="O40" s="48">
        <v>1</v>
      </c>
      <c r="P40" s="48">
        <v>1</v>
      </c>
      <c r="Q40" s="172">
        <v>918</v>
      </c>
      <c r="R40" s="172">
        <v>26075</v>
      </c>
      <c r="S40" s="172">
        <v>728</v>
      </c>
      <c r="T40" s="173">
        <v>0</v>
      </c>
      <c r="U40" s="173">
        <v>0</v>
      </c>
      <c r="V40" s="173">
        <v>1</v>
      </c>
      <c r="W40" s="179"/>
    </row>
    <row r="41" spans="1:23">
      <c r="A41" s="180"/>
      <c r="B41" s="175">
        <v>11</v>
      </c>
      <c r="C41" s="175" t="s">
        <v>491</v>
      </c>
      <c r="D41" s="176" t="s">
        <v>492</v>
      </c>
      <c r="E41" s="175" t="s">
        <v>493</v>
      </c>
      <c r="F41" s="175">
        <v>23</v>
      </c>
      <c r="G41" s="175" t="s">
        <v>385</v>
      </c>
      <c r="H41" s="175">
        <v>2011</v>
      </c>
      <c r="I41" s="177" t="s">
        <v>494</v>
      </c>
      <c r="J41" s="175" t="s">
        <v>375</v>
      </c>
      <c r="K41" s="175" t="s">
        <v>383</v>
      </c>
      <c r="L41" s="178" t="s">
        <v>256</v>
      </c>
      <c r="M41" s="178" t="s">
        <v>257</v>
      </c>
      <c r="N41" s="48">
        <v>1</v>
      </c>
      <c r="O41" s="48">
        <v>1</v>
      </c>
      <c r="P41" s="48">
        <v>1</v>
      </c>
      <c r="Q41" s="181">
        <v>-230918905</v>
      </c>
      <c r="R41" s="181">
        <v>-43384280</v>
      </c>
      <c r="S41" s="172">
        <v>27849534</v>
      </c>
      <c r="T41" s="173">
        <v>1</v>
      </c>
      <c r="U41" s="173">
        <v>1</v>
      </c>
      <c r="V41" s="173">
        <v>1</v>
      </c>
      <c r="W41" s="179"/>
    </row>
    <row r="42" spans="1:23">
      <c r="A42" s="167"/>
      <c r="B42" s="168">
        <v>21</v>
      </c>
      <c r="C42" s="168" t="s">
        <v>239</v>
      </c>
      <c r="D42" s="169" t="s">
        <v>206</v>
      </c>
      <c r="E42" s="168" t="s">
        <v>495</v>
      </c>
      <c r="F42" s="168">
        <v>17</v>
      </c>
      <c r="G42" s="168" t="s">
        <v>418</v>
      </c>
      <c r="H42" s="168">
        <v>2011</v>
      </c>
      <c r="I42" s="170" t="s">
        <v>496</v>
      </c>
      <c r="J42" s="168" t="s">
        <v>368</v>
      </c>
      <c r="K42" s="168" t="s">
        <v>369</v>
      </c>
      <c r="L42" s="171" t="s">
        <v>256</v>
      </c>
      <c r="M42" s="171" t="s">
        <v>257</v>
      </c>
      <c r="N42" s="48">
        <v>1</v>
      </c>
      <c r="O42" s="48">
        <v>1</v>
      </c>
      <c r="P42" s="48">
        <v>1</v>
      </c>
      <c r="Q42" s="172">
        <v>354.02</v>
      </c>
      <c r="R42" s="172">
        <v>695.91</v>
      </c>
      <c r="S42" s="172">
        <v>528.75</v>
      </c>
      <c r="T42" s="173">
        <v>1</v>
      </c>
      <c r="U42" s="173">
        <v>1</v>
      </c>
      <c r="V42" s="173">
        <v>1</v>
      </c>
      <c r="W42" s="174"/>
    </row>
    <row r="43" spans="1:23">
      <c r="A43" s="167"/>
      <c r="B43" s="168">
        <v>33</v>
      </c>
      <c r="C43" s="168" t="s">
        <v>240</v>
      </c>
      <c r="D43" s="169" t="s">
        <v>207</v>
      </c>
      <c r="E43" s="168" t="s">
        <v>497</v>
      </c>
      <c r="F43" s="168">
        <v>6</v>
      </c>
      <c r="G43" s="168" t="s">
        <v>380</v>
      </c>
      <c r="H43" s="168">
        <v>2011</v>
      </c>
      <c r="I43" s="170" t="s">
        <v>498</v>
      </c>
      <c r="J43" s="168" t="s">
        <v>368</v>
      </c>
      <c r="K43" s="168" t="s">
        <v>369</v>
      </c>
      <c r="L43" s="171" t="s">
        <v>259</v>
      </c>
      <c r="M43" s="171" t="s">
        <v>257</v>
      </c>
      <c r="N43" s="48">
        <v>1</v>
      </c>
      <c r="O43" s="48">
        <v>1</v>
      </c>
      <c r="P43" s="48">
        <v>1</v>
      </c>
      <c r="Q43" s="172">
        <v>12142</v>
      </c>
      <c r="R43" s="172">
        <v>25585</v>
      </c>
      <c r="S43" s="172">
        <v>24638.9</v>
      </c>
      <c r="T43" s="173">
        <v>1</v>
      </c>
      <c r="U43" s="173">
        <v>1</v>
      </c>
      <c r="V43" s="173">
        <v>1</v>
      </c>
      <c r="W43" s="174"/>
    </row>
    <row r="44" spans="1:23">
      <c r="A44" s="167"/>
      <c r="B44" s="175">
        <v>40</v>
      </c>
      <c r="C44" s="175" t="s">
        <v>499</v>
      </c>
      <c r="D44" s="176" t="s">
        <v>500</v>
      </c>
      <c r="E44" s="175" t="s">
        <v>501</v>
      </c>
      <c r="F44" s="175">
        <v>12</v>
      </c>
      <c r="G44" s="175" t="s">
        <v>366</v>
      </c>
      <c r="H44" s="175">
        <v>2011</v>
      </c>
      <c r="I44" s="177" t="s">
        <v>502</v>
      </c>
      <c r="J44" s="175" t="s">
        <v>375</v>
      </c>
      <c r="K44" s="175" t="s">
        <v>369</v>
      </c>
      <c r="L44" s="178" t="s">
        <v>256</v>
      </c>
      <c r="M44" s="178"/>
      <c r="N44" s="48">
        <v>1</v>
      </c>
      <c r="O44" s="48">
        <v>1</v>
      </c>
      <c r="P44" s="48">
        <v>1</v>
      </c>
      <c r="Q44" s="172">
        <v>123</v>
      </c>
      <c r="R44" s="172">
        <v>536</v>
      </c>
      <c r="S44" s="172">
        <v>1023</v>
      </c>
      <c r="T44" s="173">
        <v>0</v>
      </c>
      <c r="U44" s="173">
        <v>0</v>
      </c>
      <c r="V44" s="173">
        <v>0</v>
      </c>
      <c r="W44" s="179"/>
    </row>
    <row r="45" spans="1:23">
      <c r="A45" s="180"/>
      <c r="B45" s="175">
        <v>46</v>
      </c>
      <c r="C45" s="175" t="s">
        <v>503</v>
      </c>
      <c r="D45" s="176" t="s">
        <v>504</v>
      </c>
      <c r="E45" s="175" t="s">
        <v>505</v>
      </c>
      <c r="F45" s="175">
        <v>10</v>
      </c>
      <c r="G45" s="175" t="s">
        <v>395</v>
      </c>
      <c r="H45" s="175">
        <v>2011</v>
      </c>
      <c r="I45" s="177" t="s">
        <v>506</v>
      </c>
      <c r="J45" s="175" t="s">
        <v>382</v>
      </c>
      <c r="K45" s="175" t="s">
        <v>376</v>
      </c>
      <c r="L45" s="178" t="s">
        <v>259</v>
      </c>
      <c r="M45" s="178" t="s">
        <v>257</v>
      </c>
      <c r="N45" s="48">
        <v>1</v>
      </c>
      <c r="O45" s="48">
        <v>1</v>
      </c>
      <c r="P45" s="48">
        <v>1</v>
      </c>
      <c r="Q45" s="181">
        <v>-236</v>
      </c>
      <c r="R45" s="181">
        <v>-18</v>
      </c>
      <c r="S45" s="181">
        <v>-81</v>
      </c>
      <c r="T45" s="173">
        <v>0</v>
      </c>
      <c r="U45" s="173">
        <v>0</v>
      </c>
      <c r="V45" s="173">
        <v>0</v>
      </c>
      <c r="W45" s="179"/>
    </row>
    <row r="46" spans="1:23">
      <c r="A46" s="167"/>
      <c r="B46" s="168">
        <v>10</v>
      </c>
      <c r="C46" s="168" t="s">
        <v>241</v>
      </c>
      <c r="D46" s="169" t="s">
        <v>325</v>
      </c>
      <c r="E46" s="168" t="s">
        <v>507</v>
      </c>
      <c r="F46" s="168">
        <v>8</v>
      </c>
      <c r="G46" s="168" t="s">
        <v>418</v>
      </c>
      <c r="H46" s="168">
        <v>2012</v>
      </c>
      <c r="I46" s="170" t="s">
        <v>508</v>
      </c>
      <c r="J46" s="168" t="s">
        <v>375</v>
      </c>
      <c r="K46" s="168" t="s">
        <v>369</v>
      </c>
      <c r="L46" s="171" t="s">
        <v>256</v>
      </c>
      <c r="M46" s="171" t="s">
        <v>257</v>
      </c>
      <c r="N46" s="48">
        <v>1</v>
      </c>
      <c r="O46" s="48">
        <v>1</v>
      </c>
      <c r="P46" s="48">
        <v>1</v>
      </c>
      <c r="Q46" s="172">
        <v>205164329</v>
      </c>
      <c r="R46" s="172">
        <v>2399896019</v>
      </c>
      <c r="S46" s="172">
        <v>162269459</v>
      </c>
      <c r="T46" s="173">
        <v>1</v>
      </c>
      <c r="U46" s="173">
        <v>1</v>
      </c>
      <c r="V46" s="173">
        <v>1</v>
      </c>
      <c r="W46" s="174"/>
    </row>
    <row r="47" spans="1:23">
      <c r="A47" s="167"/>
      <c r="B47" s="168">
        <v>49</v>
      </c>
      <c r="C47" s="168" t="s">
        <v>242</v>
      </c>
      <c r="D47" s="169" t="s">
        <v>209</v>
      </c>
      <c r="E47" s="168" t="s">
        <v>509</v>
      </c>
      <c r="F47" s="168">
        <v>6</v>
      </c>
      <c r="G47" s="168" t="s">
        <v>366</v>
      </c>
      <c r="H47" s="168">
        <v>2012</v>
      </c>
      <c r="I47" s="170" t="s">
        <v>510</v>
      </c>
      <c r="J47" s="168" t="s">
        <v>368</v>
      </c>
      <c r="K47" s="168" t="s">
        <v>369</v>
      </c>
      <c r="L47" s="171" t="s">
        <v>256</v>
      </c>
      <c r="M47" s="171" t="s">
        <v>257</v>
      </c>
      <c r="N47" s="48">
        <v>1</v>
      </c>
      <c r="O47" s="48">
        <v>1</v>
      </c>
      <c r="P47" s="48">
        <v>1</v>
      </c>
      <c r="Q47" s="172">
        <v>65607407</v>
      </c>
      <c r="R47" s="172">
        <v>93885354</v>
      </c>
      <c r="S47" s="172">
        <v>20846270</v>
      </c>
      <c r="T47" s="173">
        <v>1</v>
      </c>
      <c r="U47" s="173">
        <v>1</v>
      </c>
      <c r="V47" s="173">
        <v>1</v>
      </c>
      <c r="W47" s="174"/>
    </row>
    <row r="48" spans="1:23">
      <c r="A48" s="180"/>
      <c r="B48" s="175">
        <v>5</v>
      </c>
      <c r="C48" s="175" t="s">
        <v>511</v>
      </c>
      <c r="D48" s="176" t="s">
        <v>512</v>
      </c>
      <c r="E48" s="175" t="s">
        <v>513</v>
      </c>
      <c r="F48" s="175">
        <v>5</v>
      </c>
      <c r="G48" s="175" t="s">
        <v>421</v>
      </c>
      <c r="H48" s="175">
        <v>2013</v>
      </c>
      <c r="I48" s="177" t="s">
        <v>514</v>
      </c>
      <c r="J48" s="175" t="s">
        <v>375</v>
      </c>
      <c r="K48" s="175" t="s">
        <v>466</v>
      </c>
      <c r="L48" s="178" t="s">
        <v>256</v>
      </c>
      <c r="M48" s="178" t="s">
        <v>257</v>
      </c>
      <c r="N48" s="48">
        <v>1</v>
      </c>
      <c r="O48" s="48">
        <v>1</v>
      </c>
      <c r="P48" s="48">
        <v>1</v>
      </c>
      <c r="Q48" s="172">
        <v>3656487</v>
      </c>
      <c r="R48" s="181">
        <v>-64740314</v>
      </c>
      <c r="S48" s="181">
        <v>-1346561</v>
      </c>
      <c r="T48" s="173">
        <v>1</v>
      </c>
      <c r="U48" s="173">
        <v>1</v>
      </c>
      <c r="V48" s="173">
        <v>1</v>
      </c>
      <c r="W48" s="179"/>
    </row>
    <row r="49" spans="1:24">
      <c r="A49" s="167"/>
      <c r="B49" s="175">
        <v>8</v>
      </c>
      <c r="C49" s="175" t="s">
        <v>515</v>
      </c>
      <c r="D49" s="176" t="s">
        <v>516</v>
      </c>
      <c r="E49" s="175" t="s">
        <v>517</v>
      </c>
      <c r="F49" s="175">
        <v>9</v>
      </c>
      <c r="G49" s="175" t="s">
        <v>518</v>
      </c>
      <c r="H49" s="175">
        <v>2013</v>
      </c>
      <c r="I49" s="177" t="s">
        <v>519</v>
      </c>
      <c r="J49" s="175" t="s">
        <v>375</v>
      </c>
      <c r="K49" s="175" t="s">
        <v>369</v>
      </c>
      <c r="L49" s="178" t="s">
        <v>256</v>
      </c>
      <c r="M49" s="178"/>
      <c r="N49" s="48">
        <v>1</v>
      </c>
      <c r="O49" s="48">
        <v>1</v>
      </c>
      <c r="P49" s="48">
        <v>1</v>
      </c>
      <c r="Q49" s="172">
        <v>673121</v>
      </c>
      <c r="R49" s="172">
        <v>692322</v>
      </c>
      <c r="S49" s="172">
        <v>4040076</v>
      </c>
      <c r="T49" s="173">
        <v>0</v>
      </c>
      <c r="U49" s="173">
        <v>1</v>
      </c>
      <c r="V49" s="173">
        <v>1</v>
      </c>
      <c r="W49" s="179"/>
    </row>
    <row r="50" spans="1:24">
      <c r="A50" s="180"/>
      <c r="B50" s="175">
        <v>31</v>
      </c>
      <c r="C50" s="175" t="s">
        <v>520</v>
      </c>
      <c r="D50" s="176" t="s">
        <v>521</v>
      </c>
      <c r="E50" s="175" t="s">
        <v>522</v>
      </c>
      <c r="F50" s="175">
        <v>11</v>
      </c>
      <c r="G50" s="175" t="s">
        <v>373</v>
      </c>
      <c r="H50" s="175">
        <v>2013</v>
      </c>
      <c r="I50" s="177" t="s">
        <v>523</v>
      </c>
      <c r="J50" s="175" t="s">
        <v>375</v>
      </c>
      <c r="K50" s="175" t="s">
        <v>383</v>
      </c>
      <c r="L50" s="178" t="s">
        <v>256</v>
      </c>
      <c r="M50" s="178"/>
      <c r="N50" s="48">
        <v>1</v>
      </c>
      <c r="O50" s="48">
        <v>1</v>
      </c>
      <c r="P50" s="48">
        <v>1</v>
      </c>
      <c r="Q50" s="181">
        <v>-2654887</v>
      </c>
      <c r="R50" s="181">
        <v>-5988228</v>
      </c>
      <c r="S50" s="181">
        <v>-5407151</v>
      </c>
      <c r="T50" s="173">
        <v>0</v>
      </c>
      <c r="U50" s="173">
        <v>0</v>
      </c>
      <c r="V50" s="173">
        <v>0</v>
      </c>
      <c r="W50" s="179"/>
    </row>
    <row r="51" spans="1:24">
      <c r="A51" s="167"/>
      <c r="B51" s="175">
        <v>50</v>
      </c>
      <c r="C51" s="175" t="s">
        <v>524</v>
      </c>
      <c r="D51" s="176" t="s">
        <v>525</v>
      </c>
      <c r="E51" s="175" t="s">
        <v>526</v>
      </c>
      <c r="F51" s="175">
        <v>20</v>
      </c>
      <c r="G51" s="175" t="s">
        <v>464</v>
      </c>
      <c r="H51" s="175">
        <v>2013</v>
      </c>
      <c r="I51" s="177" t="s">
        <v>527</v>
      </c>
      <c r="J51" s="175" t="s">
        <v>368</v>
      </c>
      <c r="K51" s="175" t="s">
        <v>369</v>
      </c>
      <c r="L51" s="178" t="s">
        <v>256</v>
      </c>
      <c r="M51" s="178" t="s">
        <v>257</v>
      </c>
      <c r="N51" s="48">
        <v>1</v>
      </c>
      <c r="O51" s="48">
        <v>1</v>
      </c>
      <c r="P51" s="48">
        <v>1</v>
      </c>
      <c r="Q51" s="172">
        <v>3959320</v>
      </c>
      <c r="R51" s="172">
        <v>14296163</v>
      </c>
      <c r="S51" s="172">
        <v>19695773</v>
      </c>
      <c r="T51" s="173">
        <v>0</v>
      </c>
      <c r="U51" s="173">
        <v>0</v>
      </c>
      <c r="V51" s="173">
        <v>0</v>
      </c>
      <c r="W51" s="179"/>
      <c r="X51" s="182"/>
    </row>
    <row r="52" spans="1:24">
      <c r="A52" s="180"/>
      <c r="B52" s="175">
        <v>14</v>
      </c>
      <c r="C52" s="175" t="s">
        <v>528</v>
      </c>
      <c r="D52" s="176" t="s">
        <v>529</v>
      </c>
      <c r="E52" s="175" t="s">
        <v>530</v>
      </c>
      <c r="F52" s="175">
        <v>16</v>
      </c>
      <c r="G52" s="175" t="s">
        <v>518</v>
      </c>
      <c r="H52" s="175">
        <v>2014</v>
      </c>
      <c r="I52" s="177" t="s">
        <v>531</v>
      </c>
      <c r="J52" s="175" t="s">
        <v>382</v>
      </c>
      <c r="K52" s="175" t="s">
        <v>369</v>
      </c>
      <c r="L52" s="178" t="s">
        <v>256</v>
      </c>
      <c r="M52" s="178"/>
      <c r="N52" s="48">
        <v>1</v>
      </c>
      <c r="O52" s="48">
        <v>1</v>
      </c>
      <c r="P52" s="48">
        <v>1</v>
      </c>
      <c r="Q52" s="181">
        <v>-1861179</v>
      </c>
      <c r="R52" s="181">
        <v>-1928048</v>
      </c>
      <c r="S52" s="181">
        <v>-3555616</v>
      </c>
      <c r="T52" s="173">
        <v>0</v>
      </c>
      <c r="U52" s="173">
        <v>0</v>
      </c>
      <c r="V52" s="173">
        <v>0</v>
      </c>
      <c r="W52" s="179"/>
    </row>
    <row r="53" spans="1:24">
      <c r="A53" s="167"/>
      <c r="B53" s="168">
        <v>32</v>
      </c>
      <c r="C53" s="168" t="s">
        <v>243</v>
      </c>
      <c r="D53" s="169" t="s">
        <v>210</v>
      </c>
      <c r="E53" s="168" t="s">
        <v>532</v>
      </c>
      <c r="F53" s="168">
        <v>10</v>
      </c>
      <c r="G53" s="168" t="s">
        <v>366</v>
      </c>
      <c r="H53" s="168">
        <v>2014</v>
      </c>
      <c r="I53" s="170" t="s">
        <v>533</v>
      </c>
      <c r="J53" s="168" t="s">
        <v>375</v>
      </c>
      <c r="K53" s="168" t="s">
        <v>369</v>
      </c>
      <c r="L53" s="171" t="s">
        <v>256</v>
      </c>
      <c r="M53" s="171" t="s">
        <v>257</v>
      </c>
      <c r="N53" s="48">
        <v>1</v>
      </c>
      <c r="O53" s="48">
        <v>1</v>
      </c>
      <c r="P53" s="48">
        <v>1</v>
      </c>
      <c r="Q53" s="172">
        <v>100566379</v>
      </c>
      <c r="R53" s="172">
        <v>179391667</v>
      </c>
      <c r="S53" s="172">
        <v>21686927</v>
      </c>
      <c r="T53" s="173">
        <v>1</v>
      </c>
      <c r="U53" s="173">
        <v>1</v>
      </c>
      <c r="V53" s="173">
        <v>1</v>
      </c>
      <c r="W53" s="174"/>
    </row>
    <row r="54" spans="1:24">
      <c r="A54" s="167"/>
      <c r="B54" s="175">
        <v>47</v>
      </c>
      <c r="C54" s="175" t="s">
        <v>534</v>
      </c>
      <c r="D54" s="176" t="s">
        <v>535</v>
      </c>
      <c r="E54" s="175" t="s">
        <v>536</v>
      </c>
      <c r="F54" s="175">
        <v>3</v>
      </c>
      <c r="G54" s="175" t="s">
        <v>373</v>
      </c>
      <c r="H54" s="175">
        <v>2014</v>
      </c>
      <c r="I54" s="177" t="s">
        <v>537</v>
      </c>
      <c r="J54" s="175" t="s">
        <v>368</v>
      </c>
      <c r="K54" s="175" t="s">
        <v>383</v>
      </c>
      <c r="L54" s="178" t="s">
        <v>256</v>
      </c>
      <c r="M54" s="178"/>
      <c r="N54" s="48">
        <v>1</v>
      </c>
      <c r="O54" s="48">
        <v>1</v>
      </c>
      <c r="P54" s="48">
        <v>1</v>
      </c>
      <c r="Q54" s="172">
        <v>6524674</v>
      </c>
      <c r="R54" s="172">
        <v>6625477</v>
      </c>
      <c r="S54" s="172">
        <v>8508263</v>
      </c>
      <c r="T54" s="173">
        <v>0</v>
      </c>
      <c r="U54" s="173">
        <v>0</v>
      </c>
      <c r="V54" s="173">
        <v>0</v>
      </c>
      <c r="W54" s="179"/>
      <c r="X54" s="182"/>
    </row>
    <row r="55" spans="1:24">
      <c r="A55" s="167"/>
      <c r="B55" s="175">
        <v>30</v>
      </c>
      <c r="C55" s="175" t="s">
        <v>538</v>
      </c>
      <c r="D55" s="176" t="s">
        <v>539</v>
      </c>
      <c r="E55" s="175" t="s">
        <v>540</v>
      </c>
      <c r="F55" s="175">
        <v>4</v>
      </c>
      <c r="G55" s="175" t="s">
        <v>385</v>
      </c>
      <c r="H55" s="175">
        <v>2015</v>
      </c>
      <c r="I55" s="177" t="s">
        <v>541</v>
      </c>
      <c r="J55" s="175" t="s">
        <v>382</v>
      </c>
      <c r="K55" s="175" t="s">
        <v>383</v>
      </c>
      <c r="L55" s="178" t="s">
        <v>256</v>
      </c>
      <c r="M55" s="178" t="s">
        <v>257</v>
      </c>
      <c r="N55" s="48">
        <v>1</v>
      </c>
      <c r="O55" s="48">
        <v>1</v>
      </c>
      <c r="P55" s="48">
        <v>1</v>
      </c>
      <c r="Q55" s="172">
        <v>1846</v>
      </c>
      <c r="R55" s="172">
        <v>6940</v>
      </c>
      <c r="S55" s="172">
        <v>2431</v>
      </c>
      <c r="T55" s="173">
        <v>0</v>
      </c>
      <c r="U55" s="173">
        <v>1</v>
      </c>
      <c r="V55" s="173">
        <v>1</v>
      </c>
      <c r="W55" s="179"/>
    </row>
    <row r="56" spans="1:24">
      <c r="A56" s="167"/>
      <c r="B56" s="168">
        <v>53</v>
      </c>
      <c r="C56" s="168" t="s">
        <v>244</v>
      </c>
      <c r="D56" s="169" t="s">
        <v>211</v>
      </c>
      <c r="E56" s="168" t="s">
        <v>542</v>
      </c>
      <c r="F56" s="168">
        <v>16</v>
      </c>
      <c r="G56" s="168" t="s">
        <v>421</v>
      </c>
      <c r="H56" s="168">
        <v>2016</v>
      </c>
      <c r="I56" s="170" t="s">
        <v>543</v>
      </c>
      <c r="J56" s="168" t="s">
        <v>368</v>
      </c>
      <c r="K56" s="168" t="s">
        <v>383</v>
      </c>
      <c r="L56" s="171" t="s">
        <v>256</v>
      </c>
      <c r="M56" s="171" t="s">
        <v>257</v>
      </c>
      <c r="N56" s="48">
        <v>1</v>
      </c>
      <c r="O56" s="48">
        <v>1</v>
      </c>
      <c r="P56" s="48">
        <v>1</v>
      </c>
      <c r="Q56" s="172">
        <v>20703</v>
      </c>
      <c r="R56" s="172">
        <v>26119</v>
      </c>
      <c r="S56" s="172">
        <v>25764</v>
      </c>
      <c r="T56" s="173">
        <v>1</v>
      </c>
      <c r="U56" s="173">
        <v>1</v>
      </c>
      <c r="V56" s="173">
        <v>1</v>
      </c>
      <c r="W56" s="174"/>
    </row>
    <row r="57" spans="1:24">
      <c r="A57" s="180"/>
      <c r="B57" s="175">
        <v>54</v>
      </c>
      <c r="C57" s="175" t="s">
        <v>544</v>
      </c>
      <c r="D57" s="176" t="s">
        <v>545</v>
      </c>
      <c r="E57" s="175" t="s">
        <v>546</v>
      </c>
      <c r="F57" s="175">
        <v>10</v>
      </c>
      <c r="G57" s="175" t="s">
        <v>385</v>
      </c>
      <c r="H57" s="175">
        <v>2017</v>
      </c>
      <c r="I57" s="177" t="s">
        <v>547</v>
      </c>
      <c r="J57" s="175" t="s">
        <v>382</v>
      </c>
      <c r="K57" s="175" t="s">
        <v>376</v>
      </c>
      <c r="L57" s="178" t="s">
        <v>256</v>
      </c>
      <c r="M57" s="178" t="s">
        <v>257</v>
      </c>
      <c r="N57" s="48">
        <v>1</v>
      </c>
      <c r="O57" s="48">
        <v>1</v>
      </c>
      <c r="P57" s="48">
        <v>1</v>
      </c>
      <c r="Q57" s="181">
        <v>-4420</v>
      </c>
      <c r="R57" s="181">
        <v>-4859</v>
      </c>
      <c r="S57" s="181">
        <v>-4989</v>
      </c>
      <c r="T57" s="173">
        <v>0</v>
      </c>
      <c r="U57" s="173">
        <v>0</v>
      </c>
      <c r="V57" s="173">
        <v>0</v>
      </c>
      <c r="W57" s="179"/>
    </row>
    <row r="58" spans="1:24">
      <c r="A58" s="180"/>
      <c r="B58" s="175">
        <v>55</v>
      </c>
      <c r="C58" s="175" t="s">
        <v>548</v>
      </c>
      <c r="D58" s="176" t="s">
        <v>549</v>
      </c>
      <c r="E58" s="175" t="s">
        <v>550</v>
      </c>
      <c r="F58" s="175">
        <v>9</v>
      </c>
      <c r="G58" s="175" t="s">
        <v>421</v>
      </c>
      <c r="H58" s="175">
        <v>2017</v>
      </c>
      <c r="I58" s="177" t="s">
        <v>551</v>
      </c>
      <c r="J58" s="175" t="s">
        <v>375</v>
      </c>
      <c r="K58" s="175" t="s">
        <v>369</v>
      </c>
      <c r="L58" s="178" t="s">
        <v>259</v>
      </c>
      <c r="M58" s="178" t="s">
        <v>257</v>
      </c>
      <c r="N58" s="48">
        <v>1</v>
      </c>
      <c r="O58" s="48">
        <v>1</v>
      </c>
      <c r="P58" s="48">
        <v>1</v>
      </c>
      <c r="Q58" s="181">
        <v>-45893</v>
      </c>
      <c r="R58" s="181">
        <v>-94702</v>
      </c>
      <c r="S58" s="181">
        <v>-616</v>
      </c>
      <c r="T58" s="173">
        <v>1</v>
      </c>
      <c r="U58" s="173">
        <v>1</v>
      </c>
      <c r="V58" s="173">
        <v>1</v>
      </c>
      <c r="W58" s="179"/>
    </row>
    <row r="59" spans="1:24">
      <c r="A59" s="167"/>
      <c r="B59" s="168">
        <v>56</v>
      </c>
      <c r="C59" s="168" t="s">
        <v>245</v>
      </c>
      <c r="D59" s="169" t="s">
        <v>212</v>
      </c>
      <c r="E59" s="168" t="s">
        <v>552</v>
      </c>
      <c r="F59" s="168">
        <v>5</v>
      </c>
      <c r="G59" s="168" t="s">
        <v>373</v>
      </c>
      <c r="H59" s="168">
        <v>2017</v>
      </c>
      <c r="I59" s="170" t="s">
        <v>553</v>
      </c>
      <c r="J59" s="168" t="s">
        <v>368</v>
      </c>
      <c r="K59" s="168" t="s">
        <v>369</v>
      </c>
      <c r="L59" s="171" t="s">
        <v>256</v>
      </c>
      <c r="M59" s="171" t="s">
        <v>257</v>
      </c>
      <c r="N59" s="48">
        <v>1</v>
      </c>
      <c r="O59" s="48">
        <v>1</v>
      </c>
      <c r="P59" s="48">
        <v>1</v>
      </c>
      <c r="Q59" s="172">
        <v>25042</v>
      </c>
      <c r="R59" s="172">
        <v>42646</v>
      </c>
      <c r="S59" s="172">
        <v>40806</v>
      </c>
      <c r="T59" s="173">
        <v>1</v>
      </c>
      <c r="U59" s="173">
        <v>1</v>
      </c>
      <c r="V59" s="173">
        <v>1</v>
      </c>
      <c r="W59" s="174"/>
    </row>
    <row r="60" spans="1:24">
      <c r="A60" s="167"/>
      <c r="B60" s="175">
        <v>57</v>
      </c>
      <c r="C60" s="175" t="s">
        <v>554</v>
      </c>
      <c r="D60" s="176" t="s">
        <v>555</v>
      </c>
      <c r="E60" s="175" t="s">
        <v>556</v>
      </c>
      <c r="F60" s="175">
        <v>13</v>
      </c>
      <c r="G60" s="175" t="s">
        <v>373</v>
      </c>
      <c r="H60" s="175">
        <v>2017</v>
      </c>
      <c r="I60" s="177" t="s">
        <v>557</v>
      </c>
      <c r="J60" s="175" t="s">
        <v>375</v>
      </c>
      <c r="K60" s="175" t="s">
        <v>369</v>
      </c>
      <c r="L60" s="178" t="s">
        <v>259</v>
      </c>
      <c r="M60" s="178" t="s">
        <v>258</v>
      </c>
      <c r="N60" s="48">
        <v>1</v>
      </c>
      <c r="O60" s="48">
        <v>1</v>
      </c>
      <c r="P60" s="48">
        <v>1</v>
      </c>
      <c r="Q60" s="172">
        <v>94140256</v>
      </c>
      <c r="R60" s="172">
        <v>2964699</v>
      </c>
      <c r="S60" s="172">
        <v>14720889</v>
      </c>
      <c r="T60" s="173">
        <v>0</v>
      </c>
      <c r="U60" s="173">
        <v>0</v>
      </c>
      <c r="V60" s="173">
        <v>0</v>
      </c>
      <c r="W60" s="179"/>
      <c r="X60" s="164"/>
    </row>
    <row r="61" spans="1:24">
      <c r="A61" s="180"/>
      <c r="B61" s="175">
        <v>58</v>
      </c>
      <c r="C61" s="175" t="s">
        <v>558</v>
      </c>
      <c r="D61" s="176" t="s">
        <v>559</v>
      </c>
      <c r="E61" s="175" t="s">
        <v>560</v>
      </c>
      <c r="F61" s="175">
        <v>15</v>
      </c>
      <c r="G61" s="175" t="s">
        <v>464</v>
      </c>
      <c r="H61" s="175">
        <v>2018</v>
      </c>
      <c r="I61" s="177" t="s">
        <v>561</v>
      </c>
      <c r="J61" s="175" t="s">
        <v>382</v>
      </c>
      <c r="K61" s="175" t="s">
        <v>369</v>
      </c>
      <c r="L61" s="178" t="s">
        <v>259</v>
      </c>
      <c r="M61" s="178" t="s">
        <v>257</v>
      </c>
      <c r="N61" s="48">
        <v>1</v>
      </c>
      <c r="O61" s="48">
        <v>1</v>
      </c>
      <c r="P61" s="48">
        <v>0</v>
      </c>
      <c r="Q61" s="181"/>
      <c r="R61" s="181"/>
      <c r="S61" s="181"/>
      <c r="T61" s="173">
        <v>0</v>
      </c>
      <c r="U61" s="173">
        <v>0</v>
      </c>
      <c r="V61" s="173">
        <v>0</v>
      </c>
      <c r="W61" s="179"/>
    </row>
    <row r="62" spans="1:24">
      <c r="A62" s="180"/>
      <c r="B62" s="175">
        <v>59</v>
      </c>
      <c r="C62" s="175" t="s">
        <v>562</v>
      </c>
      <c r="D62" s="176" t="s">
        <v>563</v>
      </c>
      <c r="E62" s="175" t="s">
        <v>564</v>
      </c>
      <c r="F62" s="175">
        <v>28</v>
      </c>
      <c r="G62" s="175" t="s">
        <v>390</v>
      </c>
      <c r="H62" s="175">
        <v>2018</v>
      </c>
      <c r="I62" s="177" t="s">
        <v>565</v>
      </c>
      <c r="J62" s="175" t="s">
        <v>382</v>
      </c>
      <c r="K62" s="175" t="s">
        <v>566</v>
      </c>
      <c r="L62" s="178" t="s">
        <v>256</v>
      </c>
      <c r="M62" s="178"/>
      <c r="N62" s="48">
        <v>1</v>
      </c>
      <c r="O62" s="48">
        <v>0</v>
      </c>
      <c r="P62" s="48">
        <v>0</v>
      </c>
      <c r="Q62" s="181"/>
      <c r="R62" s="181"/>
      <c r="S62" s="181"/>
      <c r="T62" s="173">
        <v>0</v>
      </c>
      <c r="U62" s="173">
        <v>0</v>
      </c>
      <c r="V62" s="173">
        <v>0</v>
      </c>
      <c r="W62" s="179"/>
    </row>
    <row r="63" spans="1:24">
      <c r="A63" s="180"/>
      <c r="B63" s="175">
        <v>60</v>
      </c>
      <c r="C63" s="175" t="s">
        <v>567</v>
      </c>
      <c r="D63" s="176" t="s">
        <v>568</v>
      </c>
      <c r="E63" s="175" t="s">
        <v>569</v>
      </c>
      <c r="F63" s="175">
        <v>6</v>
      </c>
      <c r="G63" s="175" t="s">
        <v>380</v>
      </c>
      <c r="H63" s="175">
        <v>2018</v>
      </c>
      <c r="I63" s="177" t="s">
        <v>570</v>
      </c>
      <c r="J63" s="175" t="s">
        <v>375</v>
      </c>
      <c r="K63" s="175" t="s">
        <v>383</v>
      </c>
      <c r="L63" s="178" t="s">
        <v>259</v>
      </c>
      <c r="M63" s="178" t="s">
        <v>257</v>
      </c>
      <c r="N63" s="48">
        <v>1</v>
      </c>
      <c r="O63" s="48">
        <v>1</v>
      </c>
      <c r="P63" s="48">
        <v>1</v>
      </c>
      <c r="Q63" s="181">
        <v>-31191</v>
      </c>
      <c r="R63" s="181">
        <v>-75303</v>
      </c>
      <c r="S63" s="172">
        <v>120527</v>
      </c>
      <c r="T63" s="173">
        <v>0</v>
      </c>
      <c r="U63" s="173">
        <v>1</v>
      </c>
      <c r="V63" s="173">
        <v>1</v>
      </c>
      <c r="W63" s="179"/>
    </row>
    <row r="64" spans="1:24">
      <c r="A64" s="167"/>
      <c r="B64" s="168">
        <v>61</v>
      </c>
      <c r="C64" s="168" t="s">
        <v>246</v>
      </c>
      <c r="D64" s="169" t="s">
        <v>326</v>
      </c>
      <c r="E64" s="168" t="s">
        <v>571</v>
      </c>
      <c r="F64" s="168">
        <v>6</v>
      </c>
      <c r="G64" s="168" t="s">
        <v>366</v>
      </c>
      <c r="H64" s="168">
        <v>2018</v>
      </c>
      <c r="I64" s="170" t="s">
        <v>393</v>
      </c>
      <c r="J64" s="168" t="s">
        <v>375</v>
      </c>
      <c r="K64" s="168" t="s">
        <v>369</v>
      </c>
      <c r="L64" s="171" t="s">
        <v>259</v>
      </c>
      <c r="M64" s="171" t="s">
        <v>260</v>
      </c>
      <c r="N64" s="48">
        <v>1</v>
      </c>
      <c r="O64" s="48">
        <v>1</v>
      </c>
      <c r="P64" s="48">
        <v>1</v>
      </c>
      <c r="Q64" s="172">
        <v>84578</v>
      </c>
      <c r="R64" s="172">
        <v>115667</v>
      </c>
      <c r="S64" s="172">
        <v>188678</v>
      </c>
      <c r="T64" s="173">
        <v>1</v>
      </c>
      <c r="U64" s="173">
        <v>1</v>
      </c>
      <c r="V64" s="173">
        <v>1</v>
      </c>
      <c r="W64" s="174"/>
    </row>
    <row r="65" spans="1:25">
      <c r="A65" s="180"/>
      <c r="B65" s="175">
        <v>62</v>
      </c>
      <c r="C65" s="175" t="s">
        <v>572</v>
      </c>
      <c r="D65" s="176" t="s">
        <v>573</v>
      </c>
      <c r="E65" s="175" t="s">
        <v>574</v>
      </c>
      <c r="F65" s="175">
        <v>5</v>
      </c>
      <c r="G65" s="175" t="s">
        <v>395</v>
      </c>
      <c r="H65" s="175">
        <v>2018</v>
      </c>
      <c r="I65" s="177" t="s">
        <v>575</v>
      </c>
      <c r="J65" s="175" t="s">
        <v>375</v>
      </c>
      <c r="K65" s="175" t="s">
        <v>399</v>
      </c>
      <c r="L65" s="178" t="s">
        <v>259</v>
      </c>
      <c r="M65" s="178" t="s">
        <v>257</v>
      </c>
      <c r="N65" s="48">
        <v>1</v>
      </c>
      <c r="O65" s="48">
        <v>1</v>
      </c>
      <c r="P65" s="48">
        <v>1</v>
      </c>
      <c r="Q65" s="181">
        <v>-33211</v>
      </c>
      <c r="R65" s="181">
        <v>-56897</v>
      </c>
      <c r="S65" s="181">
        <v>-125407</v>
      </c>
      <c r="T65" s="173">
        <v>0</v>
      </c>
      <c r="U65" s="173">
        <v>0</v>
      </c>
      <c r="V65" s="173">
        <v>0</v>
      </c>
      <c r="W65" s="179"/>
    </row>
    <row r="66" spans="1:25">
      <c r="A66" s="180"/>
      <c r="B66" s="175">
        <v>63</v>
      </c>
      <c r="C66" s="175" t="s">
        <v>576</v>
      </c>
      <c r="D66" s="176" t="s">
        <v>577</v>
      </c>
      <c r="E66" s="175" t="s">
        <v>578</v>
      </c>
      <c r="F66" s="175">
        <v>8</v>
      </c>
      <c r="G66" s="175" t="s">
        <v>418</v>
      </c>
      <c r="H66" s="175">
        <v>2019</v>
      </c>
      <c r="I66" s="177" t="s">
        <v>579</v>
      </c>
      <c r="J66" s="175" t="s">
        <v>382</v>
      </c>
      <c r="K66" s="175" t="s">
        <v>376</v>
      </c>
      <c r="L66" s="178" t="s">
        <v>259</v>
      </c>
      <c r="M66" s="178" t="s">
        <v>257</v>
      </c>
      <c r="N66" s="48">
        <v>1</v>
      </c>
      <c r="O66" s="48">
        <v>1</v>
      </c>
      <c r="P66" s="48">
        <v>1</v>
      </c>
      <c r="Q66" s="181">
        <v>-33989</v>
      </c>
      <c r="R66" s="181">
        <v>-27661</v>
      </c>
      <c r="S66" s="181">
        <v>-9959</v>
      </c>
      <c r="T66" s="173">
        <v>0</v>
      </c>
      <c r="U66" s="173">
        <v>0</v>
      </c>
      <c r="V66" s="173">
        <v>0</v>
      </c>
      <c r="W66" s="179"/>
    </row>
    <row r="67" spans="1:25">
      <c r="A67" s="167"/>
      <c r="B67" s="168">
        <v>64</v>
      </c>
      <c r="C67" s="168" t="s">
        <v>247</v>
      </c>
      <c r="D67" s="169" t="s">
        <v>214</v>
      </c>
      <c r="E67" s="168" t="s">
        <v>580</v>
      </c>
      <c r="F67" s="168">
        <v>18</v>
      </c>
      <c r="G67" s="168" t="s">
        <v>418</v>
      </c>
      <c r="H67" s="168">
        <v>2019</v>
      </c>
      <c r="I67" s="170" t="s">
        <v>581</v>
      </c>
      <c r="J67" s="168" t="s">
        <v>368</v>
      </c>
      <c r="K67" s="168" t="s">
        <v>369</v>
      </c>
      <c r="L67" s="171" t="s">
        <v>259</v>
      </c>
      <c r="M67" s="171" t="s">
        <v>258</v>
      </c>
      <c r="N67" s="48">
        <v>1</v>
      </c>
      <c r="O67" s="48">
        <v>1</v>
      </c>
      <c r="P67" s="48">
        <v>1</v>
      </c>
      <c r="Q67" s="172">
        <v>165614881</v>
      </c>
      <c r="R67" s="172">
        <v>327830339</v>
      </c>
      <c r="S67" s="172">
        <v>221711596</v>
      </c>
      <c r="T67" s="173">
        <v>1</v>
      </c>
      <c r="U67" s="173">
        <v>1</v>
      </c>
      <c r="V67" s="173">
        <v>1</v>
      </c>
      <c r="W67" s="174"/>
    </row>
    <row r="68" spans="1:25">
      <c r="A68" s="167"/>
      <c r="B68" s="168">
        <v>65</v>
      </c>
      <c r="C68" s="168" t="s">
        <v>248</v>
      </c>
      <c r="D68" s="169" t="s">
        <v>215</v>
      </c>
      <c r="E68" s="168" t="s">
        <v>582</v>
      </c>
      <c r="F68" s="168">
        <v>9</v>
      </c>
      <c r="G68" s="168" t="s">
        <v>390</v>
      </c>
      <c r="H68" s="168">
        <v>2020</v>
      </c>
      <c r="I68" s="170" t="s">
        <v>583</v>
      </c>
      <c r="J68" s="168" t="s">
        <v>375</v>
      </c>
      <c r="K68" s="168" t="s">
        <v>369</v>
      </c>
      <c r="L68" s="171" t="s">
        <v>259</v>
      </c>
      <c r="M68" s="171" t="s">
        <v>257</v>
      </c>
      <c r="N68" s="48">
        <v>1</v>
      </c>
      <c r="O68" s="48">
        <v>1</v>
      </c>
      <c r="P68" s="48">
        <v>1</v>
      </c>
      <c r="Q68" s="172">
        <v>112465300</v>
      </c>
      <c r="R68" s="172">
        <v>55922236</v>
      </c>
      <c r="S68" s="172">
        <v>79450034</v>
      </c>
      <c r="T68" s="173">
        <v>1</v>
      </c>
      <c r="U68" s="173">
        <v>1</v>
      </c>
      <c r="V68" s="173">
        <v>1</v>
      </c>
      <c r="W68" s="174"/>
    </row>
    <row r="69" spans="1:25">
      <c r="A69" s="167"/>
      <c r="B69" s="175">
        <v>66</v>
      </c>
      <c r="C69" s="175" t="s">
        <v>584</v>
      </c>
      <c r="D69" s="176" t="s">
        <v>585</v>
      </c>
      <c r="E69" s="175" t="s">
        <v>586</v>
      </c>
      <c r="F69" s="175">
        <v>10</v>
      </c>
      <c r="G69" s="175" t="s">
        <v>461</v>
      </c>
      <c r="H69" s="175">
        <v>2020</v>
      </c>
      <c r="I69" s="177" t="s">
        <v>587</v>
      </c>
      <c r="J69" s="175" t="s">
        <v>375</v>
      </c>
      <c r="K69" s="175" t="s">
        <v>369</v>
      </c>
      <c r="L69" s="178" t="s">
        <v>259</v>
      </c>
      <c r="M69" s="178" t="s">
        <v>257</v>
      </c>
      <c r="N69" s="48">
        <v>1</v>
      </c>
      <c r="O69" s="48">
        <v>1</v>
      </c>
      <c r="P69" s="48">
        <v>1</v>
      </c>
      <c r="Q69" s="172">
        <v>202567</v>
      </c>
      <c r="R69" s="172">
        <v>590931</v>
      </c>
      <c r="S69" s="172">
        <v>681306</v>
      </c>
      <c r="T69" s="173">
        <v>0</v>
      </c>
      <c r="U69" s="173">
        <v>0</v>
      </c>
      <c r="V69" s="173">
        <v>0</v>
      </c>
      <c r="W69" s="179"/>
    </row>
    <row r="70" spans="1:25">
      <c r="A70" s="180"/>
      <c r="B70" s="175">
        <v>67</v>
      </c>
      <c r="C70" s="175" t="s">
        <v>588</v>
      </c>
      <c r="D70" s="176" t="s">
        <v>589</v>
      </c>
      <c r="E70" s="175" t="s">
        <v>590</v>
      </c>
      <c r="F70" s="175">
        <v>8</v>
      </c>
      <c r="G70" s="175" t="s">
        <v>390</v>
      </c>
      <c r="H70" s="175">
        <v>2021</v>
      </c>
      <c r="I70" s="177" t="s">
        <v>591</v>
      </c>
      <c r="J70" s="175" t="s">
        <v>368</v>
      </c>
      <c r="K70" s="175" t="s">
        <v>376</v>
      </c>
      <c r="L70" s="178" t="s">
        <v>259</v>
      </c>
      <c r="M70" s="178" t="s">
        <v>257</v>
      </c>
      <c r="N70" s="48">
        <v>1</v>
      </c>
      <c r="O70" s="48">
        <v>1</v>
      </c>
      <c r="P70" s="48">
        <v>1</v>
      </c>
      <c r="Q70" s="181">
        <v>-9468</v>
      </c>
      <c r="R70" s="172">
        <v>22036</v>
      </c>
      <c r="S70" s="172">
        <v>42283</v>
      </c>
      <c r="T70" s="183">
        <v>1</v>
      </c>
      <c r="U70" s="183">
        <v>1</v>
      </c>
      <c r="V70" s="183">
        <v>1</v>
      </c>
      <c r="W70" s="179"/>
    </row>
    <row r="71" spans="1:25">
      <c r="A71" s="167"/>
      <c r="B71" s="168">
        <v>68</v>
      </c>
      <c r="C71" s="168" t="s">
        <v>249</v>
      </c>
      <c r="D71" s="169" t="s">
        <v>216</v>
      </c>
      <c r="E71" s="168" t="s">
        <v>592</v>
      </c>
      <c r="F71" s="168">
        <v>7</v>
      </c>
      <c r="G71" s="168" t="s">
        <v>442</v>
      </c>
      <c r="H71" s="168">
        <v>2021</v>
      </c>
      <c r="I71" s="170" t="s">
        <v>593</v>
      </c>
      <c r="J71" s="168" t="s">
        <v>368</v>
      </c>
      <c r="K71" s="168" t="s">
        <v>369</v>
      </c>
      <c r="L71" s="171" t="s">
        <v>256</v>
      </c>
      <c r="M71" s="171" t="s">
        <v>257</v>
      </c>
      <c r="N71" s="48">
        <v>1</v>
      </c>
      <c r="O71" s="48">
        <v>1</v>
      </c>
      <c r="P71" s="48">
        <v>1</v>
      </c>
      <c r="Q71" s="172">
        <v>274899760</v>
      </c>
      <c r="R71" s="172">
        <v>358305285</v>
      </c>
      <c r="S71" s="172">
        <v>234911784</v>
      </c>
      <c r="T71" s="183">
        <v>1</v>
      </c>
      <c r="U71" s="183">
        <v>1</v>
      </c>
      <c r="V71" s="183">
        <v>1</v>
      </c>
      <c r="W71" s="174"/>
    </row>
    <row r="72" spans="1:25">
      <c r="A72" s="180"/>
      <c r="B72" s="175">
        <v>69</v>
      </c>
      <c r="C72" s="175" t="s">
        <v>594</v>
      </c>
      <c r="D72" s="176" t="s">
        <v>595</v>
      </c>
      <c r="E72" s="175" t="s">
        <v>596</v>
      </c>
      <c r="F72" s="175">
        <v>8</v>
      </c>
      <c r="G72" s="175" t="s">
        <v>442</v>
      </c>
      <c r="H72" s="175">
        <v>2021</v>
      </c>
      <c r="I72" s="177" t="s">
        <v>597</v>
      </c>
      <c r="J72" s="175" t="s">
        <v>382</v>
      </c>
      <c r="K72" s="175" t="s">
        <v>383</v>
      </c>
      <c r="L72" s="178" t="s">
        <v>256</v>
      </c>
      <c r="M72" s="178" t="s">
        <v>257</v>
      </c>
      <c r="N72" s="48">
        <v>1</v>
      </c>
      <c r="O72" s="48">
        <v>1</v>
      </c>
      <c r="P72" s="48">
        <v>1</v>
      </c>
      <c r="Q72" s="181">
        <v>-11914342</v>
      </c>
      <c r="R72" s="172">
        <v>5126255</v>
      </c>
      <c r="S72" s="172">
        <v>779177</v>
      </c>
      <c r="T72" s="183">
        <v>1</v>
      </c>
      <c r="U72" s="183">
        <v>1</v>
      </c>
      <c r="V72" s="183">
        <v>1</v>
      </c>
      <c r="W72" s="179"/>
    </row>
    <row r="73" spans="1:25">
      <c r="A73" s="167"/>
      <c r="B73" s="168">
        <v>70</v>
      </c>
      <c r="C73" s="168" t="s">
        <v>250</v>
      </c>
      <c r="D73" s="169" t="s">
        <v>217</v>
      </c>
      <c r="E73" s="168" t="s">
        <v>598</v>
      </c>
      <c r="F73" s="168">
        <v>7</v>
      </c>
      <c r="G73" s="168" t="s">
        <v>373</v>
      </c>
      <c r="H73" s="168">
        <v>2021</v>
      </c>
      <c r="I73" s="170" t="s">
        <v>599</v>
      </c>
      <c r="J73" s="168" t="s">
        <v>368</v>
      </c>
      <c r="K73" s="168" t="s">
        <v>369</v>
      </c>
      <c r="L73" s="171" t="s">
        <v>259</v>
      </c>
      <c r="M73" s="171" t="s">
        <v>257</v>
      </c>
      <c r="N73" s="48">
        <v>1</v>
      </c>
      <c r="O73" s="48">
        <v>1</v>
      </c>
      <c r="P73" s="48">
        <v>1</v>
      </c>
      <c r="Q73" s="172">
        <v>199.28</v>
      </c>
      <c r="R73" s="172">
        <v>404.09</v>
      </c>
      <c r="S73" s="172">
        <v>308.86</v>
      </c>
      <c r="T73" s="183">
        <v>1</v>
      </c>
      <c r="U73" s="183">
        <v>1</v>
      </c>
      <c r="V73" s="183">
        <v>1</v>
      </c>
      <c r="W73" s="174"/>
    </row>
    <row r="74" spans="1:25">
      <c r="A74" s="167"/>
      <c r="B74" s="168">
        <v>71</v>
      </c>
      <c r="C74" s="168" t="s">
        <v>251</v>
      </c>
      <c r="D74" s="169" t="s">
        <v>218</v>
      </c>
      <c r="E74" s="168" t="s">
        <v>600</v>
      </c>
      <c r="F74" s="168">
        <v>16</v>
      </c>
      <c r="G74" s="168" t="s">
        <v>373</v>
      </c>
      <c r="H74" s="168">
        <v>2021</v>
      </c>
      <c r="I74" s="170" t="s">
        <v>601</v>
      </c>
      <c r="J74" s="168" t="s">
        <v>375</v>
      </c>
      <c r="K74" s="168" t="s">
        <v>369</v>
      </c>
      <c r="L74" s="171" t="s">
        <v>259</v>
      </c>
      <c r="M74" s="171" t="s">
        <v>257</v>
      </c>
      <c r="N74" s="48">
        <v>1</v>
      </c>
      <c r="O74" s="48">
        <v>1</v>
      </c>
      <c r="P74" s="48">
        <v>1</v>
      </c>
      <c r="Q74" s="172">
        <v>4376</v>
      </c>
      <c r="R74" s="172">
        <v>16021</v>
      </c>
      <c r="S74" s="172">
        <v>17072</v>
      </c>
      <c r="T74" s="183">
        <v>1</v>
      </c>
      <c r="U74" s="183">
        <v>1</v>
      </c>
      <c r="V74" s="183">
        <v>1</v>
      </c>
      <c r="W74" s="174"/>
    </row>
    <row r="75" spans="1:25">
      <c r="B75" s="184">
        <v>72</v>
      </c>
      <c r="C75" s="184" t="s">
        <v>602</v>
      </c>
      <c r="D75" s="185" t="s">
        <v>603</v>
      </c>
      <c r="E75" s="184" t="s">
        <v>604</v>
      </c>
      <c r="F75" s="184">
        <v>3</v>
      </c>
      <c r="G75" s="184" t="s">
        <v>518</v>
      </c>
      <c r="H75" s="184">
        <v>2022</v>
      </c>
      <c r="I75" s="186" t="s">
        <v>605</v>
      </c>
      <c r="J75" s="184" t="s">
        <v>368</v>
      </c>
      <c r="K75" s="161" t="s">
        <v>369</v>
      </c>
      <c r="L75" s="187"/>
      <c r="M75" s="187"/>
      <c r="N75" s="187"/>
      <c r="O75" s="187"/>
      <c r="P75" s="188"/>
      <c r="Q75" s="45"/>
      <c r="R75" s="45"/>
      <c r="S75" s="45"/>
      <c r="T75" s="189"/>
      <c r="U75" s="189"/>
      <c r="V75" s="189"/>
      <c r="W75" s="190"/>
      <c r="X75" s="188"/>
      <c r="Y75" s="188"/>
    </row>
    <row r="76" spans="1:25">
      <c r="B76" s="184">
        <v>73</v>
      </c>
      <c r="C76" s="184" t="s">
        <v>606</v>
      </c>
      <c r="D76" s="185" t="s">
        <v>607</v>
      </c>
      <c r="E76" s="184" t="s">
        <v>608</v>
      </c>
      <c r="F76" s="184">
        <v>10</v>
      </c>
      <c r="G76" s="184" t="s">
        <v>518</v>
      </c>
      <c r="H76" s="184">
        <v>2022</v>
      </c>
      <c r="I76" s="186" t="s">
        <v>609</v>
      </c>
      <c r="J76" s="184" t="s">
        <v>375</v>
      </c>
      <c r="K76" s="161" t="s">
        <v>566</v>
      </c>
      <c r="L76" s="187"/>
      <c r="M76" s="187"/>
      <c r="N76" s="187"/>
      <c r="O76" s="187"/>
      <c r="P76" s="188"/>
      <c r="Q76" s="45"/>
      <c r="R76" s="45"/>
      <c r="S76" s="45"/>
      <c r="T76" s="189"/>
      <c r="U76" s="189"/>
      <c r="V76" s="189"/>
      <c r="W76" s="190"/>
      <c r="X76" s="188"/>
      <c r="Y76" s="188"/>
    </row>
    <row r="77" spans="1:25">
      <c r="B77" s="184">
        <v>74</v>
      </c>
      <c r="C77" s="184" t="s">
        <v>610</v>
      </c>
      <c r="D77" s="185" t="s">
        <v>611</v>
      </c>
      <c r="E77" s="184" t="s">
        <v>612</v>
      </c>
      <c r="F77" s="184">
        <v>8</v>
      </c>
      <c r="G77" s="184" t="s">
        <v>380</v>
      </c>
      <c r="H77" s="184">
        <v>2022</v>
      </c>
      <c r="I77" s="186" t="s">
        <v>613</v>
      </c>
      <c r="J77" s="184" t="s">
        <v>375</v>
      </c>
      <c r="K77" s="161" t="s">
        <v>376</v>
      </c>
      <c r="L77" s="187"/>
      <c r="M77" s="187"/>
      <c r="N77" s="187"/>
      <c r="O77" s="187"/>
      <c r="P77" s="188"/>
      <c r="Q77" s="45"/>
      <c r="R77" s="45"/>
      <c r="S77" s="45"/>
      <c r="T77" s="189"/>
      <c r="U77" s="189"/>
      <c r="V77" s="189"/>
      <c r="W77" s="190"/>
      <c r="X77" s="188"/>
      <c r="Y77" s="188"/>
    </row>
    <row r="78" spans="1:25">
      <c r="B78" s="184">
        <v>75</v>
      </c>
      <c r="C78" s="184" t="s">
        <v>614</v>
      </c>
      <c r="D78" s="185" t="s">
        <v>615</v>
      </c>
      <c r="E78" s="184" t="s">
        <v>616</v>
      </c>
      <c r="F78" s="184">
        <v>7</v>
      </c>
      <c r="G78" s="184" t="s">
        <v>442</v>
      </c>
      <c r="H78" s="184">
        <v>2022</v>
      </c>
      <c r="I78" s="186" t="s">
        <v>617</v>
      </c>
      <c r="J78" s="184" t="s">
        <v>382</v>
      </c>
      <c r="K78" s="161" t="s">
        <v>369</v>
      </c>
      <c r="L78" s="187"/>
      <c r="M78" s="187"/>
      <c r="N78" s="187"/>
      <c r="O78" s="187"/>
      <c r="P78" s="188"/>
      <c r="Q78" s="45"/>
      <c r="R78" s="45"/>
      <c r="S78" s="45"/>
      <c r="T78" s="189"/>
      <c r="U78" s="189"/>
      <c r="V78" s="189"/>
      <c r="W78" s="190"/>
      <c r="X78" s="188"/>
      <c r="Y78" s="188"/>
    </row>
    <row r="79" spans="1:25">
      <c r="B79" s="184">
        <v>76</v>
      </c>
      <c r="C79" s="184" t="s">
        <v>618</v>
      </c>
      <c r="D79" s="185" t="s">
        <v>619</v>
      </c>
      <c r="E79" s="184" t="s">
        <v>620</v>
      </c>
      <c r="F79" s="184">
        <v>9</v>
      </c>
      <c r="G79" s="184" t="s">
        <v>518</v>
      </c>
      <c r="H79" s="184">
        <v>2023</v>
      </c>
      <c r="I79" s="186" t="s">
        <v>478</v>
      </c>
      <c r="J79" s="184" t="s">
        <v>368</v>
      </c>
      <c r="K79" s="161" t="s">
        <v>376</v>
      </c>
      <c r="L79" s="187"/>
      <c r="M79" s="187"/>
      <c r="N79" s="187"/>
      <c r="O79" s="187"/>
      <c r="P79" s="188"/>
      <c r="Q79" s="45"/>
      <c r="R79" s="45"/>
      <c r="S79" s="45"/>
      <c r="T79" s="189"/>
      <c r="U79" s="189"/>
      <c r="V79" s="189"/>
      <c r="W79" s="190"/>
      <c r="X79" s="188"/>
      <c r="Y79" s="188"/>
    </row>
    <row r="80" spans="1:25">
      <c r="B80" s="184">
        <v>77</v>
      </c>
      <c r="C80" s="184" t="s">
        <v>621</v>
      </c>
      <c r="D80" s="185" t="s">
        <v>622</v>
      </c>
      <c r="E80" s="184" t="s">
        <v>620</v>
      </c>
      <c r="F80" s="184">
        <v>9</v>
      </c>
      <c r="G80" s="184" t="s">
        <v>518</v>
      </c>
      <c r="H80" s="184">
        <v>2023</v>
      </c>
      <c r="I80" s="186" t="s">
        <v>623</v>
      </c>
      <c r="J80" s="184" t="s">
        <v>382</v>
      </c>
      <c r="K80" s="161" t="s">
        <v>369</v>
      </c>
      <c r="L80" s="187"/>
      <c r="M80" s="187"/>
      <c r="N80" s="187"/>
      <c r="O80" s="187"/>
      <c r="P80" s="188"/>
      <c r="Q80" s="45"/>
      <c r="R80" s="45"/>
      <c r="S80" s="45"/>
      <c r="T80" s="189"/>
      <c r="U80" s="189"/>
      <c r="V80" s="189"/>
      <c r="W80" s="190"/>
      <c r="X80" s="188"/>
      <c r="Y80" s="188"/>
    </row>
    <row r="81" spans="2:25">
      <c r="B81" s="184">
        <v>78</v>
      </c>
      <c r="C81" s="184" t="s">
        <v>624</v>
      </c>
      <c r="D81" s="185" t="s">
        <v>625</v>
      </c>
      <c r="E81" s="184" t="s">
        <v>626</v>
      </c>
      <c r="F81" s="184">
        <v>1</v>
      </c>
      <c r="G81" s="184" t="s">
        <v>390</v>
      </c>
      <c r="H81" s="184">
        <v>2023</v>
      </c>
      <c r="I81" s="186" t="s">
        <v>627</v>
      </c>
      <c r="J81" s="184" t="s">
        <v>368</v>
      </c>
      <c r="K81" s="161" t="s">
        <v>376</v>
      </c>
      <c r="L81" s="187"/>
      <c r="M81" s="187"/>
      <c r="N81" s="187"/>
      <c r="O81" s="187"/>
      <c r="P81" s="188"/>
      <c r="Q81" s="45"/>
      <c r="R81" s="45"/>
      <c r="S81" s="45"/>
      <c r="T81" s="189"/>
      <c r="U81" s="189"/>
      <c r="V81" s="189"/>
      <c r="W81" s="190"/>
      <c r="X81" s="188"/>
      <c r="Y81" s="188"/>
    </row>
    <row r="82" spans="2:25">
      <c r="B82" s="184">
        <v>79</v>
      </c>
      <c r="C82" s="184" t="s">
        <v>628</v>
      </c>
      <c r="D82" s="185" t="s">
        <v>629</v>
      </c>
      <c r="E82" s="184" t="s">
        <v>630</v>
      </c>
      <c r="F82" s="184">
        <v>8</v>
      </c>
      <c r="G82" s="184" t="s">
        <v>390</v>
      </c>
      <c r="H82" s="184">
        <v>2023</v>
      </c>
      <c r="I82" s="186" t="s">
        <v>631</v>
      </c>
      <c r="J82" s="184" t="s">
        <v>368</v>
      </c>
      <c r="K82" s="161" t="s">
        <v>369</v>
      </c>
      <c r="L82" s="187"/>
      <c r="M82" s="187"/>
      <c r="N82" s="187"/>
      <c r="O82" s="187"/>
      <c r="P82" s="188"/>
      <c r="Q82" s="45"/>
      <c r="R82" s="45"/>
      <c r="S82" s="45"/>
      <c r="T82" s="189"/>
      <c r="U82" s="189"/>
      <c r="V82" s="189"/>
      <c r="W82" s="190"/>
      <c r="X82" s="188"/>
      <c r="Y82" s="188"/>
    </row>
    <row r="83" spans="2:25">
      <c r="B83" s="184">
        <v>80</v>
      </c>
      <c r="C83" s="184" t="s">
        <v>632</v>
      </c>
      <c r="D83" s="185" t="s">
        <v>633</v>
      </c>
      <c r="E83" s="184" t="s">
        <v>634</v>
      </c>
      <c r="F83" s="184">
        <v>25</v>
      </c>
      <c r="G83" s="184" t="s">
        <v>366</v>
      </c>
      <c r="H83" s="184">
        <v>2023</v>
      </c>
      <c r="I83" s="186" t="s">
        <v>635</v>
      </c>
      <c r="J83" s="184" t="s">
        <v>368</v>
      </c>
      <c r="K83" s="161" t="s">
        <v>369</v>
      </c>
      <c r="L83" s="187"/>
      <c r="M83" s="187"/>
      <c r="N83" s="187"/>
      <c r="O83" s="187"/>
      <c r="P83" s="188"/>
      <c r="Q83" s="45"/>
      <c r="R83" s="45"/>
      <c r="S83" s="45"/>
      <c r="T83" s="189"/>
      <c r="U83" s="189"/>
      <c r="V83" s="189"/>
      <c r="W83" s="190"/>
      <c r="X83" s="188"/>
      <c r="Y83" s="188"/>
    </row>
    <row r="84" spans="2:25">
      <c r="B84" s="184">
        <v>81</v>
      </c>
      <c r="C84" s="184" t="s">
        <v>636</v>
      </c>
      <c r="D84" s="185" t="s">
        <v>637</v>
      </c>
      <c r="E84" s="184" t="s">
        <v>638</v>
      </c>
      <c r="F84" s="184">
        <v>31</v>
      </c>
      <c r="G84" s="184" t="s">
        <v>366</v>
      </c>
      <c r="H84" s="184">
        <v>2023</v>
      </c>
      <c r="I84" s="186" t="s">
        <v>639</v>
      </c>
      <c r="J84" s="184" t="s">
        <v>375</v>
      </c>
      <c r="K84" s="161" t="s">
        <v>376</v>
      </c>
      <c r="L84" s="187"/>
      <c r="M84" s="187"/>
      <c r="N84" s="187"/>
      <c r="O84" s="187"/>
      <c r="P84" s="188"/>
      <c r="Q84" s="45"/>
      <c r="R84" s="45"/>
      <c r="S84" s="45"/>
      <c r="T84" s="189"/>
      <c r="U84" s="189"/>
      <c r="V84" s="189"/>
      <c r="W84" s="190"/>
      <c r="X84" s="188"/>
      <c r="Y84" s="188"/>
    </row>
    <row r="85" spans="2:25">
      <c r="B85" s="184">
        <v>82</v>
      </c>
      <c r="C85" s="184" t="s">
        <v>640</v>
      </c>
      <c r="D85" s="185" t="s">
        <v>641</v>
      </c>
      <c r="E85" s="184" t="s">
        <v>642</v>
      </c>
      <c r="F85" s="184">
        <v>9</v>
      </c>
      <c r="G85" s="184" t="s">
        <v>461</v>
      </c>
      <c r="H85" s="184">
        <v>2023</v>
      </c>
      <c r="I85" s="186" t="s">
        <v>643</v>
      </c>
      <c r="J85" s="184" t="s">
        <v>368</v>
      </c>
      <c r="K85" s="161" t="s">
        <v>404</v>
      </c>
      <c r="L85" s="187"/>
      <c r="M85" s="187"/>
      <c r="N85" s="187"/>
      <c r="O85" s="187"/>
      <c r="P85" s="188"/>
      <c r="Q85" s="45"/>
      <c r="R85" s="45"/>
      <c r="S85" s="45"/>
      <c r="T85" s="189"/>
      <c r="U85" s="189"/>
      <c r="V85" s="189"/>
      <c r="W85" s="190"/>
      <c r="X85" s="188"/>
      <c r="Y85" s="188"/>
    </row>
    <row r="86" spans="2:25">
      <c r="B86" s="184">
        <v>83</v>
      </c>
      <c r="C86" s="184" t="s">
        <v>644</v>
      </c>
      <c r="D86" s="185" t="s">
        <v>645</v>
      </c>
      <c r="E86" s="184" t="s">
        <v>646</v>
      </c>
      <c r="F86" s="184">
        <v>8</v>
      </c>
      <c r="G86" s="184" t="s">
        <v>418</v>
      </c>
      <c r="H86" s="184">
        <v>2023</v>
      </c>
      <c r="I86" s="186" t="s">
        <v>647</v>
      </c>
      <c r="J86" s="184" t="s">
        <v>375</v>
      </c>
      <c r="K86" s="1"/>
      <c r="L86" s="187"/>
      <c r="M86" s="187"/>
      <c r="N86" s="187"/>
      <c r="O86" s="187"/>
      <c r="P86" s="188"/>
      <c r="Q86" s="45"/>
      <c r="R86" s="45"/>
      <c r="S86" s="45"/>
      <c r="T86" s="189"/>
      <c r="U86" s="189"/>
      <c r="V86" s="189"/>
      <c r="W86" s="190"/>
      <c r="X86" s="188"/>
      <c r="Y86" s="188"/>
    </row>
    <row r="87" spans="2:25">
      <c r="B87" s="184">
        <v>84</v>
      </c>
      <c r="C87" s="184" t="s">
        <v>648</v>
      </c>
      <c r="D87" s="185" t="s">
        <v>649</v>
      </c>
      <c r="E87" s="184" t="s">
        <v>650</v>
      </c>
      <c r="F87" s="184">
        <v>8</v>
      </c>
      <c r="G87" s="184" t="s">
        <v>518</v>
      </c>
      <c r="H87" s="184">
        <v>2024</v>
      </c>
      <c r="I87" s="186" t="s">
        <v>651</v>
      </c>
      <c r="J87" s="184" t="s">
        <v>375</v>
      </c>
      <c r="K87" s="1"/>
      <c r="L87" s="187"/>
      <c r="M87" s="187"/>
      <c r="N87" s="187"/>
      <c r="O87" s="187"/>
      <c r="P87" s="188"/>
      <c r="Q87" s="45"/>
      <c r="R87" s="45"/>
      <c r="S87" s="45"/>
      <c r="T87" s="189"/>
      <c r="U87" s="189"/>
      <c r="V87" s="189"/>
      <c r="W87" s="190"/>
      <c r="X87" s="188"/>
      <c r="Y87" s="188"/>
    </row>
    <row r="88" spans="2:25">
      <c r="B88" s="184">
        <v>85</v>
      </c>
      <c r="C88" s="184" t="s">
        <v>652</v>
      </c>
      <c r="D88" s="185" t="s">
        <v>653</v>
      </c>
      <c r="E88" s="184" t="s">
        <v>654</v>
      </c>
      <c r="F88" s="184">
        <v>7</v>
      </c>
      <c r="G88" s="184" t="s">
        <v>464</v>
      </c>
      <c r="H88" s="184">
        <v>2024</v>
      </c>
      <c r="I88" s="186" t="s">
        <v>655</v>
      </c>
      <c r="J88" s="184" t="s">
        <v>368</v>
      </c>
      <c r="K88" s="1"/>
      <c r="L88" s="187"/>
      <c r="M88" s="187"/>
      <c r="N88" s="187"/>
      <c r="O88" s="187"/>
      <c r="P88" s="188"/>
      <c r="Q88" s="45"/>
      <c r="R88" s="45"/>
      <c r="S88" s="45"/>
      <c r="T88" s="189"/>
      <c r="U88" s="189"/>
      <c r="V88" s="189"/>
      <c r="W88" s="190"/>
      <c r="X88" s="188"/>
      <c r="Y88" s="188"/>
    </row>
    <row r="89" spans="2:25">
      <c r="B89" s="184">
        <v>86</v>
      </c>
      <c r="C89" s="184" t="s">
        <v>656</v>
      </c>
      <c r="D89" s="185" t="s">
        <v>657</v>
      </c>
      <c r="E89" s="184" t="s">
        <v>658</v>
      </c>
      <c r="F89" s="184">
        <v>12</v>
      </c>
      <c r="G89" s="184" t="s">
        <v>464</v>
      </c>
      <c r="H89" s="184">
        <v>2024</v>
      </c>
      <c r="I89" s="186" t="s">
        <v>659</v>
      </c>
      <c r="J89" s="184" t="s">
        <v>375</v>
      </c>
      <c r="K89" s="1"/>
      <c r="L89" s="187"/>
      <c r="M89" s="187"/>
      <c r="N89" s="187"/>
      <c r="O89" s="187"/>
      <c r="P89" s="188"/>
      <c r="Q89" s="45"/>
      <c r="R89" s="45"/>
      <c r="S89" s="45"/>
      <c r="T89" s="189"/>
      <c r="U89" s="189"/>
      <c r="V89" s="189"/>
      <c r="W89" s="190"/>
      <c r="X89" s="188"/>
      <c r="Y89" s="188"/>
    </row>
    <row r="90" spans="2:25">
      <c r="B90" s="184">
        <v>87</v>
      </c>
      <c r="C90" s="184" t="s">
        <v>660</v>
      </c>
      <c r="D90" s="185" t="s">
        <v>661</v>
      </c>
      <c r="E90" s="184" t="s">
        <v>662</v>
      </c>
      <c r="F90" s="184">
        <v>16</v>
      </c>
      <c r="G90" s="184" t="s">
        <v>380</v>
      </c>
      <c r="H90" s="184">
        <v>2024</v>
      </c>
      <c r="I90" s="186" t="s">
        <v>663</v>
      </c>
      <c r="J90" s="184" t="s">
        <v>375</v>
      </c>
      <c r="K90" s="1"/>
    </row>
    <row r="95" spans="2:25">
      <c r="D95" s="5"/>
      <c r="E95" s="5"/>
      <c r="F95" s="5"/>
      <c r="G95" s="5"/>
      <c r="H95" s="5"/>
      <c r="I95" s="5"/>
      <c r="J95" s="5"/>
      <c r="K95" s="5"/>
    </row>
    <row r="96" spans="2:25">
      <c r="D96" s="5"/>
      <c r="E96" s="5"/>
      <c r="F96" s="5"/>
      <c r="G96" s="5"/>
      <c r="H96" s="5"/>
      <c r="I96" s="5"/>
      <c r="J96" s="5"/>
      <c r="K96" s="5"/>
    </row>
  </sheetData>
  <mergeCells count="16">
    <mergeCell ref="G2:G3"/>
    <mergeCell ref="B2:B3"/>
    <mergeCell ref="C2:C3"/>
    <mergeCell ref="D2:D3"/>
    <mergeCell ref="E2:E3"/>
    <mergeCell ref="F2:F3"/>
    <mergeCell ref="N2:P2"/>
    <mergeCell ref="Q2:S2"/>
    <mergeCell ref="T2:V2"/>
    <mergeCell ref="W2:W3"/>
    <mergeCell ref="H2:H3"/>
    <mergeCell ref="I2:I3"/>
    <mergeCell ref="J2:J3"/>
    <mergeCell ref="K2:K3"/>
    <mergeCell ref="L2:L3"/>
    <mergeCell ref="M2:M3"/>
  </mergeCells>
  <conditionalFormatting sqref="T4:V74">
    <cfRule type="cellIs" dxfId="1" priority="4" operator="greaterThan">
      <formula>0.5</formula>
    </cfRule>
    <cfRule type="cellIs" dxfId="0" priority="5" operator="lessThan">
      <formula>0.5</formula>
    </cfRule>
  </conditionalFormatting>
  <conditionalFormatting sqref="N4:N74">
    <cfRule type="colorScale" priority="1">
      <colorScale>
        <cfvo type="min"/>
        <cfvo type="max"/>
        <color rgb="FFF8696B"/>
        <color rgb="FF63BE7B"/>
      </colorScale>
    </cfRule>
  </conditionalFormatting>
  <conditionalFormatting sqref="O4:O74">
    <cfRule type="colorScale" priority="2">
      <colorScale>
        <cfvo type="min"/>
        <cfvo type="max"/>
        <color rgb="FFF8696B"/>
        <color rgb="FF63BE7B"/>
      </colorScale>
    </cfRule>
  </conditionalFormatting>
  <conditionalFormatting sqref="P4:P74">
    <cfRule type="colorScale" priority="3">
      <colorScale>
        <cfvo type="min"/>
        <cfvo type="max"/>
        <color rgb="FFF8696B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zoomScale="80" zoomScaleNormal="80" workbookViewId="0">
      <selection activeCell="Q11" sqref="Q11"/>
    </sheetView>
  </sheetViews>
  <sheetFormatPr defaultRowHeight="15"/>
  <cols>
    <col min="7" max="7" width="45.85546875" customWidth="1"/>
  </cols>
  <sheetData>
    <row r="2" spans="2:9">
      <c r="B2" s="219" t="s">
        <v>664</v>
      </c>
      <c r="C2" s="220"/>
      <c r="D2" s="220"/>
      <c r="E2" s="220"/>
      <c r="F2" s="220"/>
      <c r="G2" s="221"/>
      <c r="H2" s="191"/>
      <c r="I2" s="191" t="s">
        <v>665</v>
      </c>
    </row>
    <row r="3" spans="2:9">
      <c r="B3" s="222" t="s">
        <v>666</v>
      </c>
      <c r="C3" s="223"/>
      <c r="D3" s="223"/>
      <c r="E3" s="223"/>
      <c r="F3" s="223"/>
      <c r="G3" s="224"/>
      <c r="H3" s="162"/>
      <c r="I3" s="162">
        <v>87</v>
      </c>
    </row>
    <row r="4" spans="2:9">
      <c r="B4" s="215" t="s">
        <v>667</v>
      </c>
      <c r="C4" s="215"/>
      <c r="D4" s="215"/>
      <c r="E4" s="215"/>
      <c r="F4" s="215"/>
      <c r="G4" s="215"/>
      <c r="H4" s="162">
        <v>-16</v>
      </c>
      <c r="I4" s="162">
        <f>I3+H4</f>
        <v>71</v>
      </c>
    </row>
    <row r="5" spans="2:9">
      <c r="B5" s="225" t="s">
        <v>668</v>
      </c>
      <c r="C5" s="225"/>
      <c r="D5" s="225"/>
      <c r="E5" s="225"/>
      <c r="F5" s="225"/>
      <c r="G5" s="225"/>
      <c r="H5" s="162">
        <v>-4</v>
      </c>
      <c r="I5" s="162">
        <f>I4+H5</f>
        <v>67</v>
      </c>
    </row>
    <row r="6" spans="2:9">
      <c r="B6" s="192" t="s">
        <v>669</v>
      </c>
      <c r="C6" s="192"/>
      <c r="D6" s="192"/>
      <c r="E6" s="192"/>
      <c r="F6" s="192"/>
      <c r="G6" s="192"/>
      <c r="H6" s="162">
        <v>-22</v>
      </c>
      <c r="I6" s="162">
        <f>I5+H6</f>
        <v>45</v>
      </c>
    </row>
    <row r="7" spans="2:9">
      <c r="B7" s="226" t="s">
        <v>670</v>
      </c>
      <c r="C7" s="226"/>
      <c r="D7" s="226"/>
      <c r="E7" s="226"/>
      <c r="F7" s="226"/>
      <c r="G7" s="226"/>
      <c r="H7" s="162">
        <v>-11</v>
      </c>
      <c r="I7" s="162">
        <f>I6+H7</f>
        <v>34</v>
      </c>
    </row>
    <row r="8" spans="2:9">
      <c r="B8" s="215" t="s">
        <v>671</v>
      </c>
      <c r="C8" s="215"/>
      <c r="D8" s="215"/>
      <c r="E8" s="215"/>
      <c r="F8" s="215"/>
      <c r="G8" s="215"/>
      <c r="H8" s="193"/>
      <c r="I8" s="162">
        <v>34</v>
      </c>
    </row>
    <row r="9" spans="2:9">
      <c r="B9" s="216" t="s">
        <v>672</v>
      </c>
      <c r="C9" s="217"/>
      <c r="D9" s="217"/>
      <c r="E9" s="217"/>
      <c r="F9" s="217"/>
      <c r="G9" s="218"/>
      <c r="H9" s="162">
        <v>3</v>
      </c>
      <c r="I9" s="162">
        <f>I8*H9</f>
        <v>102</v>
      </c>
    </row>
    <row r="11" spans="2:9">
      <c r="B11" s="219" t="s">
        <v>664</v>
      </c>
      <c r="C11" s="220"/>
      <c r="D11" s="220"/>
      <c r="E11" s="220"/>
      <c r="F11" s="220"/>
      <c r="G11" s="221"/>
      <c r="H11" s="191"/>
      <c r="I11" s="191" t="s">
        <v>665</v>
      </c>
    </row>
    <row r="12" spans="2:9">
      <c r="B12" s="222" t="s">
        <v>666</v>
      </c>
      <c r="C12" s="223"/>
      <c r="D12" s="223"/>
      <c r="E12" s="223"/>
      <c r="F12" s="223"/>
      <c r="G12" s="224"/>
      <c r="H12" s="162"/>
      <c r="I12" s="162">
        <v>87</v>
      </c>
    </row>
    <row r="13" spans="2:9">
      <c r="B13" s="215" t="s">
        <v>667</v>
      </c>
      <c r="C13" s="215"/>
      <c r="D13" s="215"/>
      <c r="E13" s="215"/>
      <c r="F13" s="215"/>
      <c r="G13" s="215"/>
      <c r="H13" s="162"/>
      <c r="I13" s="162">
        <v>-16</v>
      </c>
    </row>
    <row r="14" spans="2:9">
      <c r="B14" s="225" t="s">
        <v>668</v>
      </c>
      <c r="C14" s="225"/>
      <c r="D14" s="225"/>
      <c r="E14" s="225"/>
      <c r="F14" s="225"/>
      <c r="G14" s="225"/>
      <c r="H14" s="162"/>
      <c r="I14" s="162">
        <v>-4</v>
      </c>
    </row>
    <row r="15" spans="2:9">
      <c r="B15" s="192" t="s">
        <v>669</v>
      </c>
      <c r="C15" s="192"/>
      <c r="D15" s="192"/>
      <c r="E15" s="192"/>
      <c r="F15" s="192"/>
      <c r="G15" s="192"/>
      <c r="H15" s="162"/>
      <c r="I15" s="162">
        <v>-22</v>
      </c>
    </row>
    <row r="16" spans="2:9">
      <c r="B16" s="226" t="s">
        <v>670</v>
      </c>
      <c r="C16" s="226"/>
      <c r="D16" s="226"/>
      <c r="E16" s="226"/>
      <c r="F16" s="226"/>
      <c r="G16" s="226"/>
      <c r="H16" s="162"/>
      <c r="I16" s="162">
        <v>-11</v>
      </c>
    </row>
    <row r="17" spans="2:9">
      <c r="B17" s="215" t="s">
        <v>671</v>
      </c>
      <c r="C17" s="215"/>
      <c r="D17" s="215"/>
      <c r="E17" s="215"/>
      <c r="F17" s="215"/>
      <c r="G17" s="215"/>
      <c r="H17" s="193"/>
      <c r="I17" s="162">
        <f>SUM(I12:I16)</f>
        <v>34</v>
      </c>
    </row>
    <row r="18" spans="2:9">
      <c r="B18" s="216" t="s">
        <v>672</v>
      </c>
      <c r="C18" s="217"/>
      <c r="D18" s="217"/>
      <c r="E18" s="217"/>
      <c r="F18" s="217"/>
      <c r="G18" s="218"/>
      <c r="H18" s="162">
        <v>3</v>
      </c>
      <c r="I18" s="162">
        <f>I17*H18</f>
        <v>102</v>
      </c>
    </row>
  </sheetData>
  <mergeCells count="14">
    <mergeCell ref="B8:G8"/>
    <mergeCell ref="B2:G2"/>
    <mergeCell ref="B3:G3"/>
    <mergeCell ref="B4:G4"/>
    <mergeCell ref="B5:G5"/>
    <mergeCell ref="B7:G7"/>
    <mergeCell ref="B17:G17"/>
    <mergeCell ref="B18:G18"/>
    <mergeCell ref="B9:G9"/>
    <mergeCell ref="B11:G11"/>
    <mergeCell ref="B12:G12"/>
    <mergeCell ref="B13:G13"/>
    <mergeCell ref="B14:G14"/>
    <mergeCell ref="B16:G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zoomScale="80" zoomScaleNormal="80" workbookViewId="0">
      <selection activeCell="P5" sqref="P5"/>
    </sheetView>
  </sheetViews>
  <sheetFormatPr defaultRowHeight="15"/>
  <cols>
    <col min="1" max="1" width="5.7109375" customWidth="1"/>
    <col min="2" max="2" width="35.7109375" customWidth="1"/>
    <col min="3" max="3" width="11.7109375" customWidth="1"/>
    <col min="5" max="5" width="4.42578125" style="10" bestFit="1" customWidth="1"/>
    <col min="6" max="6" width="3.7109375" bestFit="1" customWidth="1"/>
    <col min="7" max="7" width="33.85546875" bestFit="1" customWidth="1"/>
    <col min="8" max="8" width="7.28515625" bestFit="1" customWidth="1"/>
    <col min="9" max="9" width="14.85546875" style="7" bestFit="1" customWidth="1"/>
    <col min="10" max="10" width="8.140625" bestFit="1" customWidth="1"/>
    <col min="11" max="11" width="6.5703125" bestFit="1" customWidth="1"/>
    <col min="12" max="12" width="11" style="69" bestFit="1" customWidth="1"/>
    <col min="13" max="13" width="9.85546875" style="3" bestFit="1" customWidth="1"/>
    <col min="14" max="15" width="11" style="69" bestFit="1" customWidth="1"/>
  </cols>
  <sheetData>
    <row r="1" spans="1:15">
      <c r="A1" s="238" t="s">
        <v>319</v>
      </c>
      <c r="B1" s="239"/>
      <c r="C1" s="240"/>
    </row>
    <row r="2" spans="1:15">
      <c r="A2" s="95" t="s">
        <v>0</v>
      </c>
      <c r="B2" s="95" t="s">
        <v>320</v>
      </c>
      <c r="C2" s="95" t="s">
        <v>1</v>
      </c>
      <c r="E2" s="105"/>
      <c r="F2" s="96" t="s">
        <v>0</v>
      </c>
      <c r="G2" s="96" t="s">
        <v>320</v>
      </c>
      <c r="H2" s="96" t="s">
        <v>1</v>
      </c>
      <c r="I2" s="241" t="s">
        <v>254</v>
      </c>
      <c r="J2" s="241"/>
      <c r="K2" s="96" t="s">
        <v>2</v>
      </c>
      <c r="L2" s="244" t="s">
        <v>334</v>
      </c>
      <c r="M2" s="245"/>
      <c r="N2" s="245"/>
      <c r="O2" s="121" t="s">
        <v>333</v>
      </c>
    </row>
    <row r="3" spans="1:15">
      <c r="A3" s="98">
        <v>1</v>
      </c>
      <c r="B3" s="99" t="s">
        <v>185</v>
      </c>
      <c r="C3" s="100" t="s">
        <v>219</v>
      </c>
      <c r="E3" s="106">
        <v>1</v>
      </c>
      <c r="F3" s="227">
        <v>1</v>
      </c>
      <c r="G3" s="230" t="s">
        <v>185</v>
      </c>
      <c r="H3" s="237" t="s">
        <v>219</v>
      </c>
      <c r="I3" s="229" t="s">
        <v>257</v>
      </c>
      <c r="J3" s="231" t="s">
        <v>256</v>
      </c>
      <c r="K3" s="97">
        <v>2021</v>
      </c>
      <c r="L3" s="70">
        <v>10000</v>
      </c>
      <c r="M3" s="4">
        <v>0.7</v>
      </c>
      <c r="N3" s="70">
        <f>L3/M3</f>
        <v>14285.714285714286</v>
      </c>
      <c r="O3" s="70">
        <v>14285.714285714301</v>
      </c>
    </row>
    <row r="4" spans="1:15">
      <c r="A4" s="98">
        <v>2</v>
      </c>
      <c r="B4" s="99" t="s">
        <v>186</v>
      </c>
      <c r="C4" s="100" t="s">
        <v>220</v>
      </c>
      <c r="E4" s="106">
        <v>2</v>
      </c>
      <c r="F4" s="227"/>
      <c r="G4" s="230"/>
      <c r="H4" s="237"/>
      <c r="I4" s="232"/>
      <c r="J4" s="228"/>
      <c r="K4" s="102">
        <v>2022</v>
      </c>
      <c r="L4" s="70">
        <v>10000</v>
      </c>
      <c r="M4" s="4">
        <v>0.64</v>
      </c>
      <c r="N4" s="70">
        <f>L4/M4</f>
        <v>15625</v>
      </c>
      <c r="O4" s="70">
        <v>15625</v>
      </c>
    </row>
    <row r="5" spans="1:15">
      <c r="A5" s="98">
        <v>3</v>
      </c>
      <c r="B5" s="99" t="s">
        <v>187</v>
      </c>
      <c r="C5" s="100" t="s">
        <v>221</v>
      </c>
      <c r="E5" s="106">
        <v>3</v>
      </c>
      <c r="F5" s="227"/>
      <c r="G5" s="230"/>
      <c r="H5" s="237"/>
      <c r="I5" s="232"/>
      <c r="J5" s="228"/>
      <c r="K5" s="120">
        <v>2023</v>
      </c>
      <c r="L5" s="70">
        <v>10000</v>
      </c>
      <c r="M5" s="4">
        <v>0.65</v>
      </c>
      <c r="N5" s="70">
        <f t="shared" ref="N5:N41" si="0">L5/M5</f>
        <v>15384.615384615385</v>
      </c>
      <c r="O5" s="70">
        <v>15384.615384615399</v>
      </c>
    </row>
    <row r="6" spans="1:15">
      <c r="A6" s="98">
        <v>4</v>
      </c>
      <c r="B6" s="99" t="s">
        <v>188</v>
      </c>
      <c r="C6" s="100" t="s">
        <v>222</v>
      </c>
      <c r="E6" s="106">
        <v>4</v>
      </c>
      <c r="F6" s="227">
        <v>2</v>
      </c>
      <c r="G6" s="230" t="s">
        <v>186</v>
      </c>
      <c r="H6" s="237" t="s">
        <v>220</v>
      </c>
      <c r="I6" s="234" t="s">
        <v>258</v>
      </c>
      <c r="J6" s="231" t="s">
        <v>256</v>
      </c>
      <c r="K6" s="97">
        <v>2021</v>
      </c>
      <c r="L6" s="70">
        <v>1000</v>
      </c>
      <c r="M6" s="4">
        <v>7.0099999999999996E-2</v>
      </c>
      <c r="N6" s="70">
        <f t="shared" si="0"/>
        <v>14265.335235378032</v>
      </c>
      <c r="O6" s="70">
        <v>14285.714285714301</v>
      </c>
    </row>
    <row r="7" spans="1:15">
      <c r="A7" s="98">
        <v>5</v>
      </c>
      <c r="B7" s="99" t="s">
        <v>189</v>
      </c>
      <c r="C7" s="100" t="s">
        <v>223</v>
      </c>
      <c r="E7" s="106">
        <v>5</v>
      </c>
      <c r="F7" s="227"/>
      <c r="G7" s="230"/>
      <c r="H7" s="237"/>
      <c r="I7" s="232"/>
      <c r="J7" s="228"/>
      <c r="K7" s="102">
        <v>2022</v>
      </c>
      <c r="L7" s="70">
        <v>1000</v>
      </c>
      <c r="M7" s="4">
        <v>6.3600000000000004E-2</v>
      </c>
      <c r="N7" s="70">
        <f t="shared" si="0"/>
        <v>15723.270440251572</v>
      </c>
      <c r="O7" s="70">
        <v>15625</v>
      </c>
    </row>
    <row r="8" spans="1:15">
      <c r="A8" s="98">
        <v>6</v>
      </c>
      <c r="B8" s="99" t="s">
        <v>321</v>
      </c>
      <c r="C8" s="100" t="s">
        <v>224</v>
      </c>
      <c r="E8" s="106">
        <v>6</v>
      </c>
      <c r="F8" s="227"/>
      <c r="G8" s="230"/>
      <c r="H8" s="237"/>
      <c r="I8" s="232"/>
      <c r="J8" s="228"/>
      <c r="K8" s="120">
        <v>2023</v>
      </c>
      <c r="L8" s="70">
        <v>1000</v>
      </c>
      <c r="M8" s="4">
        <v>6.4899999999999999E-2</v>
      </c>
      <c r="N8" s="70">
        <f t="shared" si="0"/>
        <v>15408.320493066256</v>
      </c>
      <c r="O8" s="70">
        <v>15384.615384615399</v>
      </c>
    </row>
    <row r="9" spans="1:15">
      <c r="A9" s="98">
        <v>7</v>
      </c>
      <c r="B9" s="99" t="s">
        <v>191</v>
      </c>
      <c r="C9" s="100" t="s">
        <v>225</v>
      </c>
      <c r="E9" s="106">
        <v>7</v>
      </c>
      <c r="F9" s="227">
        <v>3</v>
      </c>
      <c r="G9" s="230" t="s">
        <v>187</v>
      </c>
      <c r="H9" s="237" t="s">
        <v>221</v>
      </c>
      <c r="I9" s="230" t="s">
        <v>257</v>
      </c>
      <c r="J9" s="242" t="s">
        <v>256</v>
      </c>
      <c r="K9" s="97">
        <v>2021</v>
      </c>
      <c r="L9" s="70"/>
      <c r="M9" s="4"/>
      <c r="N9" s="70"/>
      <c r="O9" s="70">
        <v>14285.714285714301</v>
      </c>
    </row>
    <row r="10" spans="1:15">
      <c r="A10" s="98">
        <v>8</v>
      </c>
      <c r="B10" s="99" t="s">
        <v>192</v>
      </c>
      <c r="C10" s="100" t="s">
        <v>17</v>
      </c>
      <c r="E10" s="106">
        <v>8</v>
      </c>
      <c r="F10" s="227"/>
      <c r="G10" s="230"/>
      <c r="H10" s="237"/>
      <c r="I10" s="246"/>
      <c r="J10" s="243"/>
      <c r="K10" s="102">
        <v>2022</v>
      </c>
      <c r="L10" s="70"/>
      <c r="M10" s="4"/>
      <c r="N10" s="70"/>
      <c r="O10" s="70">
        <v>15625</v>
      </c>
    </row>
    <row r="11" spans="1:15">
      <c r="A11" s="98">
        <v>9</v>
      </c>
      <c r="B11" s="99" t="s">
        <v>193</v>
      </c>
      <c r="C11" s="100" t="s">
        <v>226</v>
      </c>
      <c r="E11" s="106">
        <v>9</v>
      </c>
      <c r="F11" s="227"/>
      <c r="G11" s="230"/>
      <c r="H11" s="237"/>
      <c r="I11" s="246"/>
      <c r="J11" s="243"/>
      <c r="K11" s="120">
        <v>2023</v>
      </c>
      <c r="L11" s="70"/>
      <c r="M11" s="4"/>
      <c r="N11" s="70"/>
      <c r="O11" s="70">
        <v>15384.615384615399</v>
      </c>
    </row>
    <row r="12" spans="1:15">
      <c r="A12" s="98">
        <v>10</v>
      </c>
      <c r="B12" s="99" t="s">
        <v>194</v>
      </c>
      <c r="C12" s="100" t="s">
        <v>227</v>
      </c>
      <c r="E12" s="106">
        <v>10</v>
      </c>
      <c r="F12" s="227">
        <v>4</v>
      </c>
      <c r="G12" s="230" t="s">
        <v>188</v>
      </c>
      <c r="H12" s="237" t="s">
        <v>222</v>
      </c>
      <c r="I12" s="234" t="s">
        <v>258</v>
      </c>
      <c r="J12" s="227" t="s">
        <v>259</v>
      </c>
      <c r="K12" s="97">
        <v>2021</v>
      </c>
      <c r="L12" s="70"/>
      <c r="M12" s="4"/>
      <c r="N12" s="70"/>
      <c r="O12" s="70"/>
    </row>
    <row r="13" spans="1:15">
      <c r="A13" s="98">
        <v>11</v>
      </c>
      <c r="B13" s="99" t="s">
        <v>322</v>
      </c>
      <c r="C13" s="100" t="s">
        <v>228</v>
      </c>
      <c r="E13" s="106">
        <v>11</v>
      </c>
      <c r="F13" s="227"/>
      <c r="G13" s="230"/>
      <c r="H13" s="237"/>
      <c r="I13" s="232"/>
      <c r="J13" s="228"/>
      <c r="K13" s="102">
        <v>2022</v>
      </c>
      <c r="L13" s="70"/>
      <c r="M13" s="4"/>
      <c r="N13" s="70"/>
      <c r="O13" s="70"/>
    </row>
    <row r="14" spans="1:15">
      <c r="A14" s="98">
        <v>12</v>
      </c>
      <c r="B14" s="99" t="s">
        <v>196</v>
      </c>
      <c r="C14" s="100" t="s">
        <v>229</v>
      </c>
      <c r="E14" s="106">
        <v>12</v>
      </c>
      <c r="F14" s="227"/>
      <c r="G14" s="230"/>
      <c r="H14" s="237"/>
      <c r="I14" s="232"/>
      <c r="J14" s="228"/>
      <c r="K14" s="120">
        <v>2023</v>
      </c>
      <c r="L14" s="70"/>
      <c r="M14" s="4"/>
      <c r="N14" s="70"/>
      <c r="O14" s="70"/>
    </row>
    <row r="15" spans="1:15">
      <c r="A15" s="98">
        <v>13</v>
      </c>
      <c r="B15" s="99" t="s">
        <v>197</v>
      </c>
      <c r="C15" s="100" t="s">
        <v>230</v>
      </c>
      <c r="E15" s="106">
        <v>13</v>
      </c>
      <c r="F15" s="227">
        <v>5</v>
      </c>
      <c r="G15" s="230" t="s">
        <v>189</v>
      </c>
      <c r="H15" s="237" t="s">
        <v>223</v>
      </c>
      <c r="I15" s="229" t="s">
        <v>257</v>
      </c>
      <c r="J15" s="231" t="s">
        <v>256</v>
      </c>
      <c r="K15" s="97">
        <v>2021</v>
      </c>
      <c r="L15" s="70">
        <v>1</v>
      </c>
      <c r="M15" s="4">
        <v>6.9999999999999994E-5</v>
      </c>
      <c r="N15" s="70">
        <f t="shared" si="0"/>
        <v>14285.714285714286</v>
      </c>
      <c r="O15" s="70">
        <v>14285.714285714301</v>
      </c>
    </row>
    <row r="16" spans="1:15">
      <c r="A16" s="98">
        <v>14</v>
      </c>
      <c r="B16" s="99" t="s">
        <v>198</v>
      </c>
      <c r="C16" s="100" t="s">
        <v>231</v>
      </c>
      <c r="E16" s="106">
        <v>14</v>
      </c>
      <c r="F16" s="227"/>
      <c r="G16" s="230"/>
      <c r="H16" s="237"/>
      <c r="I16" s="232"/>
      <c r="J16" s="228"/>
      <c r="K16" s="102">
        <v>2022</v>
      </c>
      <c r="L16" s="70">
        <v>1</v>
      </c>
      <c r="M16" s="4">
        <v>6.3999999999999997E-5</v>
      </c>
      <c r="N16" s="70">
        <f>L16/M16</f>
        <v>15625</v>
      </c>
      <c r="O16" s="70">
        <v>15625</v>
      </c>
    </row>
    <row r="17" spans="1:15">
      <c r="A17" s="98">
        <v>15</v>
      </c>
      <c r="B17" s="99" t="s">
        <v>199</v>
      </c>
      <c r="C17" s="100" t="s">
        <v>232</v>
      </c>
      <c r="E17" s="106">
        <v>15</v>
      </c>
      <c r="F17" s="227"/>
      <c r="G17" s="230"/>
      <c r="H17" s="237"/>
      <c r="I17" s="232"/>
      <c r="J17" s="228"/>
      <c r="K17" s="120">
        <v>2023</v>
      </c>
      <c r="L17" s="70">
        <v>1</v>
      </c>
      <c r="M17" s="4">
        <v>6.4999999999999994E-5</v>
      </c>
      <c r="N17" s="70">
        <f t="shared" si="0"/>
        <v>15384.615384615387</v>
      </c>
      <c r="O17" s="70">
        <v>15384.615384615399</v>
      </c>
    </row>
    <row r="18" spans="1:15">
      <c r="A18" s="98">
        <v>16</v>
      </c>
      <c r="B18" s="99" t="s">
        <v>200</v>
      </c>
      <c r="C18" s="100" t="s">
        <v>233</v>
      </c>
      <c r="E18" s="106">
        <v>16</v>
      </c>
      <c r="F18" s="227">
        <v>6</v>
      </c>
      <c r="G18" s="230" t="s">
        <v>190</v>
      </c>
      <c r="H18" s="237" t="s">
        <v>224</v>
      </c>
      <c r="I18" s="229" t="s">
        <v>257</v>
      </c>
      <c r="J18" s="227" t="s">
        <v>259</v>
      </c>
      <c r="K18" s="97">
        <v>2021</v>
      </c>
      <c r="L18" s="70"/>
      <c r="M18" s="4"/>
      <c r="N18" s="70"/>
      <c r="O18" s="70"/>
    </row>
    <row r="19" spans="1:15">
      <c r="A19" s="98">
        <v>17</v>
      </c>
      <c r="B19" s="99" t="s">
        <v>323</v>
      </c>
      <c r="C19" s="100" t="s">
        <v>234</v>
      </c>
      <c r="E19" s="106">
        <v>17</v>
      </c>
      <c r="F19" s="227"/>
      <c r="G19" s="230"/>
      <c r="H19" s="237"/>
      <c r="I19" s="232"/>
      <c r="J19" s="228"/>
      <c r="K19" s="102">
        <v>2022</v>
      </c>
      <c r="L19" s="70"/>
      <c r="M19" s="4"/>
      <c r="N19" s="70"/>
      <c r="O19" s="70"/>
    </row>
    <row r="20" spans="1:15">
      <c r="A20" s="98">
        <v>18</v>
      </c>
      <c r="B20" s="99" t="s">
        <v>324</v>
      </c>
      <c r="C20" s="100" t="s">
        <v>235</v>
      </c>
      <c r="E20" s="106">
        <v>18</v>
      </c>
      <c r="F20" s="227"/>
      <c r="G20" s="230"/>
      <c r="H20" s="237"/>
      <c r="I20" s="232"/>
      <c r="J20" s="228"/>
      <c r="K20" s="120">
        <v>2023</v>
      </c>
      <c r="L20" s="70"/>
      <c r="M20" s="4"/>
      <c r="N20" s="70"/>
      <c r="O20" s="70"/>
    </row>
    <row r="21" spans="1:15">
      <c r="A21" s="98">
        <v>19</v>
      </c>
      <c r="B21" s="99" t="s">
        <v>203</v>
      </c>
      <c r="C21" s="100" t="s">
        <v>236</v>
      </c>
      <c r="E21" s="106">
        <v>19</v>
      </c>
      <c r="F21" s="227">
        <v>7</v>
      </c>
      <c r="G21" s="230" t="s">
        <v>191</v>
      </c>
      <c r="H21" s="237" t="s">
        <v>225</v>
      </c>
      <c r="I21" s="229" t="s">
        <v>257</v>
      </c>
      <c r="J21" s="231" t="s">
        <v>256</v>
      </c>
      <c r="K21" s="97">
        <v>2021</v>
      </c>
      <c r="L21" s="70">
        <v>10000</v>
      </c>
      <c r="M21" s="4">
        <v>0.7</v>
      </c>
      <c r="N21" s="70">
        <f t="shared" si="0"/>
        <v>14285.714285714286</v>
      </c>
      <c r="O21" s="70">
        <v>14285.714285714301</v>
      </c>
    </row>
    <row r="22" spans="1:15">
      <c r="A22" s="98">
        <v>20</v>
      </c>
      <c r="B22" s="99" t="s">
        <v>204</v>
      </c>
      <c r="C22" s="100" t="s">
        <v>237</v>
      </c>
      <c r="E22" s="106">
        <v>20</v>
      </c>
      <c r="F22" s="227"/>
      <c r="G22" s="230"/>
      <c r="H22" s="237"/>
      <c r="I22" s="232"/>
      <c r="J22" s="228"/>
      <c r="K22" s="102">
        <v>2022</v>
      </c>
      <c r="L22" s="70">
        <v>10000</v>
      </c>
      <c r="M22" s="4">
        <v>0.64</v>
      </c>
      <c r="N22" s="70">
        <f t="shared" si="0"/>
        <v>15625</v>
      </c>
      <c r="O22" s="70">
        <v>15625</v>
      </c>
    </row>
    <row r="23" spans="1:15">
      <c r="A23" s="98">
        <v>21</v>
      </c>
      <c r="B23" s="99" t="s">
        <v>205</v>
      </c>
      <c r="C23" s="100" t="s">
        <v>238</v>
      </c>
      <c r="E23" s="106">
        <v>21</v>
      </c>
      <c r="F23" s="227"/>
      <c r="G23" s="230"/>
      <c r="H23" s="237"/>
      <c r="I23" s="232"/>
      <c r="J23" s="228"/>
      <c r="K23" s="120">
        <v>2023</v>
      </c>
      <c r="L23" s="70">
        <v>10000</v>
      </c>
      <c r="M23" s="4">
        <v>0.65</v>
      </c>
      <c r="N23" s="70">
        <f t="shared" si="0"/>
        <v>15384.615384615385</v>
      </c>
      <c r="O23" s="70">
        <v>15384.615384615399</v>
      </c>
    </row>
    <row r="24" spans="1:15">
      <c r="A24" s="98">
        <v>22</v>
      </c>
      <c r="B24" s="99" t="s">
        <v>206</v>
      </c>
      <c r="C24" s="100" t="s">
        <v>239</v>
      </c>
      <c r="E24" s="106">
        <v>22</v>
      </c>
      <c r="F24" s="227">
        <v>8</v>
      </c>
      <c r="G24" s="230" t="s">
        <v>192</v>
      </c>
      <c r="H24" s="237" t="s">
        <v>17</v>
      </c>
      <c r="I24" s="233" t="s">
        <v>260</v>
      </c>
      <c r="J24" s="227" t="s">
        <v>259</v>
      </c>
      <c r="K24" s="97">
        <v>2021</v>
      </c>
      <c r="L24" s="70"/>
      <c r="M24" s="4"/>
      <c r="N24" s="70"/>
      <c r="O24" s="70"/>
    </row>
    <row r="25" spans="1:15">
      <c r="A25" s="98">
        <v>23</v>
      </c>
      <c r="B25" s="99" t="s">
        <v>207</v>
      </c>
      <c r="C25" s="100" t="s">
        <v>240</v>
      </c>
      <c r="E25" s="106">
        <v>23</v>
      </c>
      <c r="F25" s="227"/>
      <c r="G25" s="230"/>
      <c r="H25" s="237"/>
      <c r="I25" s="232"/>
      <c r="J25" s="228"/>
      <c r="K25" s="102">
        <v>2022</v>
      </c>
      <c r="L25" s="70"/>
      <c r="M25" s="4"/>
      <c r="N25" s="70"/>
      <c r="O25" s="70"/>
    </row>
    <row r="26" spans="1:15">
      <c r="A26" s="98">
        <v>24</v>
      </c>
      <c r="B26" s="99" t="s">
        <v>325</v>
      </c>
      <c r="C26" s="100" t="s">
        <v>241</v>
      </c>
      <c r="E26" s="106">
        <v>24</v>
      </c>
      <c r="F26" s="227"/>
      <c r="G26" s="230"/>
      <c r="H26" s="237"/>
      <c r="I26" s="232"/>
      <c r="J26" s="228"/>
      <c r="K26" s="120">
        <v>2023</v>
      </c>
      <c r="L26" s="70"/>
      <c r="M26" s="4"/>
      <c r="N26" s="70"/>
      <c r="O26" s="70"/>
    </row>
    <row r="27" spans="1:15">
      <c r="A27" s="98">
        <v>25</v>
      </c>
      <c r="B27" s="99" t="s">
        <v>209</v>
      </c>
      <c r="C27" s="100" t="s">
        <v>242</v>
      </c>
      <c r="E27" s="106">
        <v>25</v>
      </c>
      <c r="F27" s="227">
        <v>9</v>
      </c>
      <c r="G27" s="230" t="s">
        <v>193</v>
      </c>
      <c r="H27" s="237" t="s">
        <v>226</v>
      </c>
      <c r="I27" s="229" t="s">
        <v>257</v>
      </c>
      <c r="J27" s="231" t="s">
        <v>256</v>
      </c>
      <c r="K27" s="97">
        <v>2021</v>
      </c>
      <c r="L27" s="70"/>
      <c r="M27" s="4"/>
      <c r="N27" s="70"/>
      <c r="O27" s="70">
        <v>14285.714285714301</v>
      </c>
    </row>
    <row r="28" spans="1:15">
      <c r="A28" s="98">
        <v>26</v>
      </c>
      <c r="B28" s="99" t="s">
        <v>210</v>
      </c>
      <c r="C28" s="100" t="s">
        <v>243</v>
      </c>
      <c r="E28" s="106">
        <v>26</v>
      </c>
      <c r="F28" s="227"/>
      <c r="G28" s="230"/>
      <c r="H28" s="237"/>
      <c r="I28" s="232"/>
      <c r="J28" s="228"/>
      <c r="K28" s="102">
        <v>2022</v>
      </c>
      <c r="L28" s="70"/>
      <c r="M28" s="4"/>
      <c r="N28" s="70"/>
      <c r="O28" s="70">
        <v>15625</v>
      </c>
    </row>
    <row r="29" spans="1:15">
      <c r="A29" s="98">
        <v>27</v>
      </c>
      <c r="B29" s="99" t="s">
        <v>211</v>
      </c>
      <c r="C29" s="100" t="s">
        <v>244</v>
      </c>
      <c r="E29" s="106">
        <v>27</v>
      </c>
      <c r="F29" s="227"/>
      <c r="G29" s="230"/>
      <c r="H29" s="237"/>
      <c r="I29" s="232"/>
      <c r="J29" s="228"/>
      <c r="K29" s="120">
        <v>2023</v>
      </c>
      <c r="L29" s="70"/>
      <c r="M29" s="4"/>
      <c r="N29" s="70"/>
      <c r="O29" s="70">
        <v>15384.615384615399</v>
      </c>
    </row>
    <row r="30" spans="1:15">
      <c r="A30" s="98">
        <v>28</v>
      </c>
      <c r="B30" s="99" t="s">
        <v>212</v>
      </c>
      <c r="C30" s="100" t="s">
        <v>245</v>
      </c>
      <c r="E30" s="106">
        <v>28</v>
      </c>
      <c r="F30" s="227">
        <v>10</v>
      </c>
      <c r="G30" s="230" t="s">
        <v>194</v>
      </c>
      <c r="H30" s="237" t="s">
        <v>227</v>
      </c>
      <c r="I30" s="229" t="s">
        <v>257</v>
      </c>
      <c r="J30" s="231" t="s">
        <v>256</v>
      </c>
      <c r="K30" s="97">
        <v>2021</v>
      </c>
      <c r="L30" s="70"/>
      <c r="M30" s="4"/>
      <c r="N30" s="70"/>
      <c r="O30" s="70">
        <v>14285.714285714301</v>
      </c>
    </row>
    <row r="31" spans="1:15">
      <c r="A31" s="98">
        <v>29</v>
      </c>
      <c r="B31" s="99" t="s">
        <v>326</v>
      </c>
      <c r="C31" s="100" t="s">
        <v>246</v>
      </c>
      <c r="E31" s="106">
        <v>29</v>
      </c>
      <c r="F31" s="227"/>
      <c r="G31" s="230"/>
      <c r="H31" s="237"/>
      <c r="I31" s="232"/>
      <c r="J31" s="228"/>
      <c r="K31" s="102">
        <v>2022</v>
      </c>
      <c r="L31" s="70"/>
      <c r="M31" s="4"/>
      <c r="N31" s="70"/>
      <c r="O31" s="70">
        <v>15625</v>
      </c>
    </row>
    <row r="32" spans="1:15">
      <c r="A32" s="98">
        <v>30</v>
      </c>
      <c r="B32" s="99" t="s">
        <v>214</v>
      </c>
      <c r="C32" s="100" t="s">
        <v>247</v>
      </c>
      <c r="E32" s="106">
        <v>30</v>
      </c>
      <c r="F32" s="227"/>
      <c r="G32" s="230"/>
      <c r="H32" s="237"/>
      <c r="I32" s="232"/>
      <c r="J32" s="228"/>
      <c r="K32" s="120">
        <v>2023</v>
      </c>
      <c r="L32" s="70"/>
      <c r="M32" s="4"/>
      <c r="N32" s="70"/>
      <c r="O32" s="70">
        <v>15384.615384615399</v>
      </c>
    </row>
    <row r="33" spans="1:15">
      <c r="A33" s="98">
        <v>31</v>
      </c>
      <c r="B33" s="99" t="s">
        <v>327</v>
      </c>
      <c r="C33" s="100" t="s">
        <v>248</v>
      </c>
      <c r="E33" s="106">
        <v>31</v>
      </c>
      <c r="F33" s="227">
        <v>11</v>
      </c>
      <c r="G33" s="230" t="s">
        <v>195</v>
      </c>
      <c r="H33" s="237" t="s">
        <v>228</v>
      </c>
      <c r="I33" s="229" t="s">
        <v>257</v>
      </c>
      <c r="J33" s="227" t="s">
        <v>259</v>
      </c>
      <c r="K33" s="97">
        <v>2021</v>
      </c>
      <c r="L33" s="70"/>
      <c r="M33" s="4"/>
      <c r="N33" s="70"/>
      <c r="O33" s="70"/>
    </row>
    <row r="34" spans="1:15">
      <c r="A34" s="98">
        <v>32</v>
      </c>
      <c r="B34" s="99" t="s">
        <v>216</v>
      </c>
      <c r="C34" s="100" t="s">
        <v>249</v>
      </c>
      <c r="E34" s="106">
        <v>32</v>
      </c>
      <c r="F34" s="227"/>
      <c r="G34" s="230"/>
      <c r="H34" s="237"/>
      <c r="I34" s="232"/>
      <c r="J34" s="228"/>
      <c r="K34" s="102">
        <v>2022</v>
      </c>
      <c r="L34" s="70"/>
      <c r="M34" s="4"/>
      <c r="N34" s="70"/>
      <c r="O34" s="70"/>
    </row>
    <row r="35" spans="1:15">
      <c r="A35" s="98">
        <v>33</v>
      </c>
      <c r="B35" s="99" t="s">
        <v>217</v>
      </c>
      <c r="C35" s="100" t="s">
        <v>250</v>
      </c>
      <c r="E35" s="106">
        <v>33</v>
      </c>
      <c r="F35" s="227"/>
      <c r="G35" s="230"/>
      <c r="H35" s="237"/>
      <c r="I35" s="232"/>
      <c r="J35" s="228"/>
      <c r="K35" s="120">
        <v>2023</v>
      </c>
      <c r="L35" s="70"/>
      <c r="M35" s="4"/>
      <c r="N35" s="70"/>
      <c r="O35" s="70"/>
    </row>
    <row r="36" spans="1:15">
      <c r="A36" s="98">
        <v>34</v>
      </c>
      <c r="B36" s="99" t="s">
        <v>328</v>
      </c>
      <c r="C36" s="100" t="s">
        <v>251</v>
      </c>
      <c r="E36" s="106">
        <v>34</v>
      </c>
      <c r="F36" s="227">
        <v>12</v>
      </c>
      <c r="G36" s="230" t="s">
        <v>196</v>
      </c>
      <c r="H36" s="237" t="s">
        <v>229</v>
      </c>
      <c r="I36" s="234" t="s">
        <v>258</v>
      </c>
      <c r="J36" s="231" t="s">
        <v>256</v>
      </c>
      <c r="K36" s="97">
        <v>2021</v>
      </c>
      <c r="L36" s="70"/>
      <c r="M36" s="4"/>
      <c r="N36" s="70"/>
      <c r="O36" s="70">
        <v>14285.714285714301</v>
      </c>
    </row>
    <row r="37" spans="1:15">
      <c r="E37" s="106">
        <v>35</v>
      </c>
      <c r="F37" s="227"/>
      <c r="G37" s="230"/>
      <c r="H37" s="237"/>
      <c r="I37" s="232"/>
      <c r="J37" s="228"/>
      <c r="K37" s="102">
        <v>2022</v>
      </c>
      <c r="L37" s="70"/>
      <c r="M37" s="4"/>
      <c r="N37" s="70"/>
      <c r="O37" s="70">
        <v>15625</v>
      </c>
    </row>
    <row r="38" spans="1:15">
      <c r="E38" s="106">
        <v>36</v>
      </c>
      <c r="F38" s="227"/>
      <c r="G38" s="230"/>
      <c r="H38" s="237"/>
      <c r="I38" s="232"/>
      <c r="J38" s="228"/>
      <c r="K38" s="120">
        <v>2023</v>
      </c>
      <c r="L38" s="70"/>
      <c r="M38" s="4"/>
      <c r="N38" s="70"/>
      <c r="O38" s="70">
        <v>15384.615384615399</v>
      </c>
    </row>
    <row r="39" spans="1:15">
      <c r="E39" s="106">
        <v>37</v>
      </c>
      <c r="F39" s="227">
        <v>13</v>
      </c>
      <c r="G39" s="230" t="s">
        <v>197</v>
      </c>
      <c r="H39" s="237" t="s">
        <v>230</v>
      </c>
      <c r="I39" s="234" t="s">
        <v>258</v>
      </c>
      <c r="J39" s="231" t="s">
        <v>256</v>
      </c>
      <c r="K39" s="97">
        <v>2021</v>
      </c>
      <c r="L39" s="70">
        <v>10000</v>
      </c>
      <c r="M39" s="4">
        <v>0.7</v>
      </c>
      <c r="N39" s="70">
        <f t="shared" si="0"/>
        <v>14285.714285714286</v>
      </c>
      <c r="O39" s="70">
        <v>14285.714285714301</v>
      </c>
    </row>
    <row r="40" spans="1:15">
      <c r="E40" s="106">
        <v>38</v>
      </c>
      <c r="F40" s="227"/>
      <c r="G40" s="230"/>
      <c r="H40" s="237"/>
      <c r="I40" s="232"/>
      <c r="J40" s="228"/>
      <c r="K40" s="102">
        <v>2022</v>
      </c>
      <c r="L40" s="70">
        <v>10000</v>
      </c>
      <c r="M40" s="4">
        <v>0.64</v>
      </c>
      <c r="N40" s="70">
        <f t="shared" si="0"/>
        <v>15625</v>
      </c>
      <c r="O40" s="70">
        <v>15625</v>
      </c>
    </row>
    <row r="41" spans="1:15">
      <c r="E41" s="106">
        <v>39</v>
      </c>
      <c r="F41" s="227"/>
      <c r="G41" s="230"/>
      <c r="H41" s="237"/>
      <c r="I41" s="232"/>
      <c r="J41" s="228"/>
      <c r="K41" s="120">
        <v>2023</v>
      </c>
      <c r="L41" s="70">
        <v>10000</v>
      </c>
      <c r="M41" s="4">
        <v>0.65</v>
      </c>
      <c r="N41" s="70">
        <f t="shared" si="0"/>
        <v>15384.615384615385</v>
      </c>
      <c r="O41" s="70">
        <v>15384.615384615399</v>
      </c>
    </row>
    <row r="42" spans="1:15">
      <c r="E42" s="106">
        <v>40</v>
      </c>
      <c r="F42" s="227">
        <v>14</v>
      </c>
      <c r="G42" s="230" t="s">
        <v>198</v>
      </c>
      <c r="H42" s="237" t="s">
        <v>231</v>
      </c>
      <c r="I42" s="229" t="s">
        <v>257</v>
      </c>
      <c r="J42" s="231" t="s">
        <v>256</v>
      </c>
      <c r="K42" s="97">
        <v>2021</v>
      </c>
      <c r="L42" s="70"/>
      <c r="M42" s="4"/>
      <c r="N42" s="70"/>
      <c r="O42" s="70">
        <v>14285.714285714301</v>
      </c>
    </row>
    <row r="43" spans="1:15">
      <c r="E43" s="106">
        <v>41</v>
      </c>
      <c r="F43" s="227"/>
      <c r="G43" s="230"/>
      <c r="H43" s="237"/>
      <c r="I43" s="232"/>
      <c r="J43" s="228"/>
      <c r="K43" s="102">
        <v>2022</v>
      </c>
      <c r="L43" s="70"/>
      <c r="M43" s="4"/>
      <c r="N43" s="70"/>
      <c r="O43" s="70">
        <v>15625</v>
      </c>
    </row>
    <row r="44" spans="1:15">
      <c r="E44" s="106">
        <v>42</v>
      </c>
      <c r="F44" s="227"/>
      <c r="G44" s="230"/>
      <c r="H44" s="237"/>
      <c r="I44" s="232"/>
      <c r="J44" s="228"/>
      <c r="K44" s="120">
        <v>2023</v>
      </c>
      <c r="L44" s="70"/>
      <c r="M44" s="4"/>
      <c r="N44" s="70"/>
      <c r="O44" s="70">
        <v>15384.615384615399</v>
      </c>
    </row>
    <row r="45" spans="1:15">
      <c r="E45" s="106">
        <v>43</v>
      </c>
      <c r="F45" s="227">
        <v>15</v>
      </c>
      <c r="G45" s="230" t="s">
        <v>199</v>
      </c>
      <c r="H45" s="237" t="s">
        <v>232</v>
      </c>
      <c r="I45" s="233" t="s">
        <v>260</v>
      </c>
      <c r="J45" s="227" t="s">
        <v>259</v>
      </c>
      <c r="K45" s="97">
        <v>2021</v>
      </c>
      <c r="L45" s="70"/>
      <c r="M45" s="4"/>
      <c r="N45" s="70"/>
      <c r="O45" s="70"/>
    </row>
    <row r="46" spans="1:15">
      <c r="E46" s="106">
        <v>44</v>
      </c>
      <c r="F46" s="227"/>
      <c r="G46" s="230"/>
      <c r="H46" s="237"/>
      <c r="I46" s="232"/>
      <c r="J46" s="228"/>
      <c r="K46" s="102">
        <v>2022</v>
      </c>
      <c r="L46" s="70"/>
      <c r="M46" s="4"/>
      <c r="N46" s="70"/>
      <c r="O46" s="70"/>
    </row>
    <row r="47" spans="1:15">
      <c r="E47" s="106">
        <v>45</v>
      </c>
      <c r="F47" s="227"/>
      <c r="G47" s="230"/>
      <c r="H47" s="237"/>
      <c r="I47" s="232"/>
      <c r="J47" s="228"/>
      <c r="K47" s="120">
        <v>2023</v>
      </c>
      <c r="L47" s="70"/>
      <c r="M47" s="4"/>
      <c r="N47" s="70"/>
      <c r="O47" s="70"/>
    </row>
    <row r="48" spans="1:15">
      <c r="E48" s="106">
        <v>46</v>
      </c>
      <c r="F48" s="227">
        <v>16</v>
      </c>
      <c r="G48" s="230" t="s">
        <v>200</v>
      </c>
      <c r="H48" s="237" t="s">
        <v>233</v>
      </c>
      <c r="I48" s="229" t="s">
        <v>257</v>
      </c>
      <c r="J48" s="231" t="s">
        <v>256</v>
      </c>
      <c r="K48" s="97">
        <v>2021</v>
      </c>
      <c r="L48" s="70"/>
      <c r="M48" s="4"/>
      <c r="N48" s="70"/>
      <c r="O48" s="70">
        <v>14285.714285714301</v>
      </c>
    </row>
    <row r="49" spans="5:15">
      <c r="E49" s="106">
        <v>47</v>
      </c>
      <c r="F49" s="227"/>
      <c r="G49" s="230"/>
      <c r="H49" s="237"/>
      <c r="I49" s="232"/>
      <c r="J49" s="228"/>
      <c r="K49" s="102">
        <v>2022</v>
      </c>
      <c r="L49" s="70"/>
      <c r="M49" s="4"/>
      <c r="N49" s="70"/>
      <c r="O49" s="70">
        <v>15625</v>
      </c>
    </row>
    <row r="50" spans="5:15">
      <c r="E50" s="106">
        <v>48</v>
      </c>
      <c r="F50" s="227"/>
      <c r="G50" s="230"/>
      <c r="H50" s="237"/>
      <c r="I50" s="232"/>
      <c r="J50" s="228"/>
      <c r="K50" s="120">
        <v>2023</v>
      </c>
      <c r="L50" s="70"/>
      <c r="M50" s="4"/>
      <c r="N50" s="70"/>
      <c r="O50" s="70">
        <v>15384.615384615399</v>
      </c>
    </row>
    <row r="51" spans="5:15">
      <c r="E51" s="106">
        <v>49</v>
      </c>
      <c r="F51" s="227">
        <v>17</v>
      </c>
      <c r="G51" s="230" t="s">
        <v>201</v>
      </c>
      <c r="H51" s="237" t="s">
        <v>234</v>
      </c>
      <c r="I51" s="229" t="s">
        <v>257</v>
      </c>
      <c r="J51" s="231" t="s">
        <v>256</v>
      </c>
      <c r="K51" s="97">
        <v>2021</v>
      </c>
      <c r="L51" s="70"/>
      <c r="M51" s="4"/>
      <c r="N51" s="70"/>
      <c r="O51" s="70">
        <v>14285.714285714301</v>
      </c>
    </row>
    <row r="52" spans="5:15">
      <c r="E52" s="106">
        <v>50</v>
      </c>
      <c r="F52" s="227"/>
      <c r="G52" s="230"/>
      <c r="H52" s="237"/>
      <c r="I52" s="232"/>
      <c r="J52" s="228"/>
      <c r="K52" s="102">
        <v>2022</v>
      </c>
      <c r="L52" s="70"/>
      <c r="M52" s="4"/>
      <c r="N52" s="70"/>
      <c r="O52" s="70">
        <v>15625</v>
      </c>
    </row>
    <row r="53" spans="5:15">
      <c r="E53" s="106">
        <v>51</v>
      </c>
      <c r="F53" s="227"/>
      <c r="G53" s="230"/>
      <c r="H53" s="237"/>
      <c r="I53" s="232"/>
      <c r="J53" s="228"/>
      <c r="K53" s="120">
        <v>2023</v>
      </c>
      <c r="L53" s="70"/>
      <c r="M53" s="4"/>
      <c r="N53" s="70"/>
      <c r="O53" s="70">
        <v>15384.615384615399</v>
      </c>
    </row>
    <row r="54" spans="5:15">
      <c r="E54" s="106">
        <v>52</v>
      </c>
      <c r="F54" s="227">
        <v>18</v>
      </c>
      <c r="G54" s="230" t="s">
        <v>202</v>
      </c>
      <c r="H54" s="237" t="s">
        <v>235</v>
      </c>
      <c r="I54" s="229" t="s">
        <v>257</v>
      </c>
      <c r="J54" s="231" t="s">
        <v>256</v>
      </c>
      <c r="K54" s="97">
        <v>2021</v>
      </c>
      <c r="L54" s="70"/>
      <c r="M54" s="4"/>
      <c r="N54" s="70"/>
      <c r="O54" s="70">
        <v>14285.714285714301</v>
      </c>
    </row>
    <row r="55" spans="5:15">
      <c r="E55" s="106">
        <v>53</v>
      </c>
      <c r="F55" s="227"/>
      <c r="G55" s="230"/>
      <c r="H55" s="237"/>
      <c r="I55" s="232"/>
      <c r="J55" s="228"/>
      <c r="K55" s="102">
        <v>2022</v>
      </c>
      <c r="L55" s="70"/>
      <c r="M55" s="4"/>
      <c r="N55" s="70"/>
      <c r="O55" s="70">
        <v>15625</v>
      </c>
    </row>
    <row r="56" spans="5:15">
      <c r="E56" s="106">
        <v>54</v>
      </c>
      <c r="F56" s="227"/>
      <c r="G56" s="230"/>
      <c r="H56" s="237"/>
      <c r="I56" s="232"/>
      <c r="J56" s="228"/>
      <c r="K56" s="120">
        <v>2023</v>
      </c>
      <c r="L56" s="70"/>
      <c r="M56" s="4"/>
      <c r="N56" s="70"/>
      <c r="O56" s="70">
        <v>15384.615384615399</v>
      </c>
    </row>
    <row r="57" spans="5:15">
      <c r="E57" s="106">
        <v>55</v>
      </c>
      <c r="F57" s="227">
        <v>19</v>
      </c>
      <c r="G57" s="230" t="s">
        <v>203</v>
      </c>
      <c r="H57" s="237" t="s">
        <v>236</v>
      </c>
      <c r="I57" s="229" t="s">
        <v>257</v>
      </c>
      <c r="J57" s="231" t="s">
        <v>256</v>
      </c>
      <c r="K57" s="97">
        <v>2021</v>
      </c>
      <c r="L57" s="70"/>
      <c r="M57" s="4"/>
      <c r="N57" s="70"/>
      <c r="O57" s="70">
        <v>14285.714285714301</v>
      </c>
    </row>
    <row r="58" spans="5:15">
      <c r="E58" s="106">
        <v>56</v>
      </c>
      <c r="F58" s="227"/>
      <c r="G58" s="230"/>
      <c r="H58" s="237"/>
      <c r="I58" s="232"/>
      <c r="J58" s="228"/>
      <c r="K58" s="102">
        <v>2022</v>
      </c>
      <c r="L58" s="70"/>
      <c r="M58" s="4"/>
      <c r="N58" s="70"/>
      <c r="O58" s="70">
        <v>15625</v>
      </c>
    </row>
    <row r="59" spans="5:15">
      <c r="E59" s="106">
        <v>57</v>
      </c>
      <c r="F59" s="227"/>
      <c r="G59" s="230"/>
      <c r="H59" s="237"/>
      <c r="I59" s="232"/>
      <c r="J59" s="228"/>
      <c r="K59" s="120">
        <v>2023</v>
      </c>
      <c r="L59" s="70"/>
      <c r="M59" s="4"/>
      <c r="N59" s="70"/>
      <c r="O59" s="70">
        <v>15384.615384615399</v>
      </c>
    </row>
    <row r="60" spans="5:15">
      <c r="E60" s="106">
        <v>58</v>
      </c>
      <c r="F60" s="227">
        <v>20</v>
      </c>
      <c r="G60" s="230" t="s">
        <v>204</v>
      </c>
      <c r="H60" s="237" t="s">
        <v>237</v>
      </c>
      <c r="I60" s="229" t="s">
        <v>257</v>
      </c>
      <c r="J60" s="231" t="s">
        <v>256</v>
      </c>
      <c r="K60" s="97">
        <v>2021</v>
      </c>
      <c r="L60" s="70"/>
      <c r="M60" s="4"/>
      <c r="N60" s="70"/>
      <c r="O60" s="70">
        <v>14285.714285714301</v>
      </c>
    </row>
    <row r="61" spans="5:15">
      <c r="E61" s="106">
        <v>59</v>
      </c>
      <c r="F61" s="227"/>
      <c r="G61" s="230"/>
      <c r="H61" s="237"/>
      <c r="I61" s="236"/>
      <c r="J61" s="228"/>
      <c r="K61" s="102">
        <v>2022</v>
      </c>
      <c r="L61" s="70"/>
      <c r="M61" s="4"/>
      <c r="N61" s="70"/>
      <c r="O61" s="70">
        <v>15625</v>
      </c>
    </row>
    <row r="62" spans="5:15">
      <c r="E62" s="106">
        <v>60</v>
      </c>
      <c r="F62" s="227"/>
      <c r="G62" s="230"/>
      <c r="H62" s="237"/>
      <c r="I62" s="236"/>
      <c r="J62" s="228"/>
      <c r="K62" s="120">
        <v>2023</v>
      </c>
      <c r="L62" s="70"/>
      <c r="M62" s="4"/>
      <c r="N62" s="70"/>
      <c r="O62" s="70">
        <v>15384.615384615399</v>
      </c>
    </row>
    <row r="63" spans="5:15">
      <c r="E63" s="106">
        <v>61</v>
      </c>
      <c r="F63" s="227">
        <v>21</v>
      </c>
      <c r="G63" s="230" t="s">
        <v>205</v>
      </c>
      <c r="H63" s="237" t="s">
        <v>238</v>
      </c>
      <c r="I63" s="229" t="s">
        <v>257</v>
      </c>
      <c r="J63" s="231" t="s">
        <v>256</v>
      </c>
      <c r="K63" s="97">
        <v>2021</v>
      </c>
      <c r="L63" s="70"/>
      <c r="M63" s="4"/>
      <c r="N63" s="70"/>
      <c r="O63" s="70">
        <v>14285.714285714301</v>
      </c>
    </row>
    <row r="64" spans="5:15">
      <c r="E64" s="106">
        <v>62</v>
      </c>
      <c r="F64" s="227"/>
      <c r="G64" s="230"/>
      <c r="H64" s="237"/>
      <c r="I64" s="232"/>
      <c r="J64" s="228"/>
      <c r="K64" s="102">
        <v>2022</v>
      </c>
      <c r="L64" s="70"/>
      <c r="M64" s="4"/>
      <c r="N64" s="70"/>
      <c r="O64" s="70">
        <v>15625</v>
      </c>
    </row>
    <row r="65" spans="5:15">
      <c r="E65" s="106">
        <v>63</v>
      </c>
      <c r="F65" s="227"/>
      <c r="G65" s="230"/>
      <c r="H65" s="237"/>
      <c r="I65" s="232"/>
      <c r="J65" s="228"/>
      <c r="K65" s="120">
        <v>2023</v>
      </c>
      <c r="L65" s="70"/>
      <c r="M65" s="4"/>
      <c r="N65" s="70"/>
      <c r="O65" s="70">
        <v>15384.615384615399</v>
      </c>
    </row>
    <row r="66" spans="5:15">
      <c r="E66" s="106">
        <v>64</v>
      </c>
      <c r="F66" s="227">
        <v>22</v>
      </c>
      <c r="G66" s="230" t="s">
        <v>206</v>
      </c>
      <c r="H66" s="237" t="s">
        <v>239</v>
      </c>
      <c r="I66" s="229" t="s">
        <v>257</v>
      </c>
      <c r="J66" s="231" t="s">
        <v>256</v>
      </c>
      <c r="K66" s="97">
        <v>2021</v>
      </c>
      <c r="L66" s="70"/>
      <c r="M66" s="4"/>
      <c r="N66" s="70"/>
      <c r="O66" s="70">
        <v>14285.714285714301</v>
      </c>
    </row>
    <row r="67" spans="5:15">
      <c r="E67" s="106">
        <v>65</v>
      </c>
      <c r="F67" s="227"/>
      <c r="G67" s="230"/>
      <c r="H67" s="237"/>
      <c r="I67" s="232"/>
      <c r="J67" s="228"/>
      <c r="K67" s="102">
        <v>2022</v>
      </c>
      <c r="L67" s="70"/>
      <c r="M67" s="4"/>
      <c r="N67" s="70"/>
      <c r="O67" s="70">
        <v>15625</v>
      </c>
    </row>
    <row r="68" spans="5:15">
      <c r="E68" s="106">
        <v>66</v>
      </c>
      <c r="F68" s="227"/>
      <c r="G68" s="230"/>
      <c r="H68" s="237"/>
      <c r="I68" s="232"/>
      <c r="J68" s="228"/>
      <c r="K68" s="120">
        <v>2023</v>
      </c>
      <c r="L68" s="70"/>
      <c r="M68" s="4"/>
      <c r="N68" s="70"/>
      <c r="O68" s="70">
        <v>15384.615384615399</v>
      </c>
    </row>
    <row r="69" spans="5:15">
      <c r="E69" s="106">
        <v>67</v>
      </c>
      <c r="F69" s="227">
        <v>23</v>
      </c>
      <c r="G69" s="230" t="s">
        <v>207</v>
      </c>
      <c r="H69" s="237" t="s">
        <v>240</v>
      </c>
      <c r="I69" s="229" t="s">
        <v>257</v>
      </c>
      <c r="J69" s="231" t="s">
        <v>256</v>
      </c>
      <c r="K69" s="97">
        <v>2021</v>
      </c>
      <c r="L69" s="70"/>
      <c r="M69" s="4"/>
      <c r="N69" s="70"/>
      <c r="O69" s="70">
        <v>14285.714285714301</v>
      </c>
    </row>
    <row r="70" spans="5:15">
      <c r="E70" s="106">
        <v>68</v>
      </c>
      <c r="F70" s="227"/>
      <c r="G70" s="230"/>
      <c r="H70" s="237"/>
      <c r="I70" s="236"/>
      <c r="J70" s="235"/>
      <c r="K70" s="102">
        <v>2022</v>
      </c>
      <c r="L70" s="70"/>
      <c r="M70" s="4"/>
      <c r="N70" s="70"/>
      <c r="O70" s="70">
        <v>15625</v>
      </c>
    </row>
    <row r="71" spans="5:15">
      <c r="E71" s="106">
        <v>69</v>
      </c>
      <c r="F71" s="227"/>
      <c r="G71" s="230"/>
      <c r="H71" s="237"/>
      <c r="I71" s="236"/>
      <c r="J71" s="235"/>
      <c r="K71" s="120">
        <v>2023</v>
      </c>
      <c r="L71" s="70"/>
      <c r="M71" s="4"/>
      <c r="N71" s="70"/>
      <c r="O71" s="70">
        <v>15384.615384615399</v>
      </c>
    </row>
    <row r="72" spans="5:15">
      <c r="E72" s="106">
        <v>70</v>
      </c>
      <c r="F72" s="227">
        <v>24</v>
      </c>
      <c r="G72" s="230" t="s">
        <v>208</v>
      </c>
      <c r="H72" s="237" t="s">
        <v>241</v>
      </c>
      <c r="I72" s="229" t="s">
        <v>257</v>
      </c>
      <c r="J72" s="231" t="s">
        <v>256</v>
      </c>
      <c r="K72" s="97">
        <v>2021</v>
      </c>
      <c r="L72" s="70"/>
      <c r="M72" s="4"/>
      <c r="N72" s="70"/>
      <c r="O72" s="70">
        <v>14285.714285714301</v>
      </c>
    </row>
    <row r="73" spans="5:15">
      <c r="E73" s="106">
        <v>71</v>
      </c>
      <c r="F73" s="227"/>
      <c r="G73" s="230"/>
      <c r="H73" s="237"/>
      <c r="I73" s="232"/>
      <c r="J73" s="228"/>
      <c r="K73" s="102">
        <v>2022</v>
      </c>
      <c r="L73" s="70"/>
      <c r="M73" s="4"/>
      <c r="N73" s="70"/>
      <c r="O73" s="70">
        <v>15625</v>
      </c>
    </row>
    <row r="74" spans="5:15">
      <c r="E74" s="106">
        <v>72</v>
      </c>
      <c r="F74" s="227"/>
      <c r="G74" s="230"/>
      <c r="H74" s="237"/>
      <c r="I74" s="232"/>
      <c r="J74" s="228"/>
      <c r="K74" s="120">
        <v>2023</v>
      </c>
      <c r="L74" s="70"/>
      <c r="M74" s="4"/>
      <c r="N74" s="70"/>
      <c r="O74" s="70">
        <v>15384.615384615399</v>
      </c>
    </row>
    <row r="75" spans="5:15">
      <c r="E75" s="106">
        <v>73</v>
      </c>
      <c r="F75" s="227">
        <v>25</v>
      </c>
      <c r="G75" s="230" t="s">
        <v>209</v>
      </c>
      <c r="H75" s="237" t="s">
        <v>242</v>
      </c>
      <c r="I75" s="229" t="s">
        <v>257</v>
      </c>
      <c r="J75" s="231" t="s">
        <v>256</v>
      </c>
      <c r="K75" s="97">
        <v>2021</v>
      </c>
      <c r="L75" s="70"/>
      <c r="M75" s="4"/>
      <c r="N75" s="70"/>
      <c r="O75" s="70">
        <v>14285.714285714301</v>
      </c>
    </row>
    <row r="76" spans="5:15">
      <c r="E76" s="106">
        <v>74</v>
      </c>
      <c r="F76" s="227"/>
      <c r="G76" s="230"/>
      <c r="H76" s="237"/>
      <c r="I76" s="232"/>
      <c r="J76" s="228"/>
      <c r="K76" s="102">
        <v>2022</v>
      </c>
      <c r="L76" s="70"/>
      <c r="M76" s="4"/>
      <c r="N76" s="70"/>
      <c r="O76" s="70">
        <v>15625</v>
      </c>
    </row>
    <row r="77" spans="5:15">
      <c r="E77" s="106">
        <v>75</v>
      </c>
      <c r="F77" s="227"/>
      <c r="G77" s="230"/>
      <c r="H77" s="237"/>
      <c r="I77" s="232"/>
      <c r="J77" s="228"/>
      <c r="K77" s="120">
        <v>2023</v>
      </c>
      <c r="L77" s="70"/>
      <c r="M77" s="4"/>
      <c r="N77" s="70"/>
      <c r="O77" s="70">
        <v>15384.615384615399</v>
      </c>
    </row>
    <row r="78" spans="5:15">
      <c r="E78" s="106">
        <v>76</v>
      </c>
      <c r="F78" s="227">
        <v>26</v>
      </c>
      <c r="G78" s="230" t="s">
        <v>210</v>
      </c>
      <c r="H78" s="237" t="s">
        <v>243</v>
      </c>
      <c r="I78" s="229" t="s">
        <v>257</v>
      </c>
      <c r="J78" s="231" t="s">
        <v>256</v>
      </c>
      <c r="K78" s="97">
        <v>2021</v>
      </c>
      <c r="L78" s="70"/>
      <c r="M78" s="4"/>
      <c r="N78" s="70"/>
      <c r="O78" s="70">
        <v>14285.714285714301</v>
      </c>
    </row>
    <row r="79" spans="5:15">
      <c r="E79" s="106">
        <v>77</v>
      </c>
      <c r="F79" s="227"/>
      <c r="G79" s="230"/>
      <c r="H79" s="237"/>
      <c r="I79" s="232"/>
      <c r="J79" s="228"/>
      <c r="K79" s="102">
        <v>2022</v>
      </c>
      <c r="L79" s="70"/>
      <c r="M79" s="4"/>
      <c r="N79" s="70"/>
      <c r="O79" s="70">
        <v>15625</v>
      </c>
    </row>
    <row r="80" spans="5:15">
      <c r="E80" s="106">
        <v>78</v>
      </c>
      <c r="F80" s="227"/>
      <c r="G80" s="230"/>
      <c r="H80" s="237"/>
      <c r="I80" s="232"/>
      <c r="J80" s="228"/>
      <c r="K80" s="120">
        <v>2023</v>
      </c>
      <c r="L80" s="70"/>
      <c r="M80" s="4"/>
      <c r="N80" s="70"/>
      <c r="O80" s="70">
        <v>15384.615384615399</v>
      </c>
    </row>
    <row r="81" spans="5:15">
      <c r="E81" s="106">
        <v>79</v>
      </c>
      <c r="F81" s="227">
        <v>27</v>
      </c>
      <c r="G81" s="230" t="s">
        <v>211</v>
      </c>
      <c r="H81" s="237" t="s">
        <v>244</v>
      </c>
      <c r="I81" s="229" t="s">
        <v>257</v>
      </c>
      <c r="J81" s="231" t="s">
        <v>256</v>
      </c>
      <c r="K81" s="97">
        <v>2021</v>
      </c>
      <c r="L81" s="70"/>
      <c r="M81" s="4"/>
      <c r="N81" s="70"/>
      <c r="O81" s="70">
        <v>14285.714285714301</v>
      </c>
    </row>
    <row r="82" spans="5:15">
      <c r="E82" s="106">
        <v>80</v>
      </c>
      <c r="F82" s="227"/>
      <c r="G82" s="230"/>
      <c r="H82" s="237"/>
      <c r="I82" s="232"/>
      <c r="J82" s="228"/>
      <c r="K82" s="102">
        <v>2022</v>
      </c>
      <c r="L82" s="70"/>
      <c r="M82" s="4"/>
      <c r="N82" s="70"/>
      <c r="O82" s="70">
        <v>15625</v>
      </c>
    </row>
    <row r="83" spans="5:15">
      <c r="E83" s="106">
        <v>81</v>
      </c>
      <c r="F83" s="227"/>
      <c r="G83" s="230"/>
      <c r="H83" s="237"/>
      <c r="I83" s="232"/>
      <c r="J83" s="228"/>
      <c r="K83" s="120">
        <v>2023</v>
      </c>
      <c r="L83" s="70"/>
      <c r="M83" s="4"/>
      <c r="N83" s="70"/>
      <c r="O83" s="70">
        <v>15384.615384615399</v>
      </c>
    </row>
    <row r="84" spans="5:15">
      <c r="E84" s="106">
        <v>82</v>
      </c>
      <c r="F84" s="227">
        <v>28</v>
      </c>
      <c r="G84" s="230" t="s">
        <v>212</v>
      </c>
      <c r="H84" s="237" t="s">
        <v>245</v>
      </c>
      <c r="I84" s="229" t="s">
        <v>257</v>
      </c>
      <c r="J84" s="231" t="s">
        <v>256</v>
      </c>
      <c r="K84" s="97">
        <v>2021</v>
      </c>
      <c r="L84" s="70"/>
      <c r="M84" s="4"/>
      <c r="N84" s="70"/>
      <c r="O84" s="70">
        <v>14285.714285714301</v>
      </c>
    </row>
    <row r="85" spans="5:15">
      <c r="E85" s="106">
        <v>83</v>
      </c>
      <c r="F85" s="227"/>
      <c r="G85" s="230"/>
      <c r="H85" s="237"/>
      <c r="I85" s="232"/>
      <c r="J85" s="228"/>
      <c r="K85" s="102">
        <v>2022</v>
      </c>
      <c r="L85" s="70"/>
      <c r="M85" s="4"/>
      <c r="N85" s="70"/>
      <c r="O85" s="70">
        <v>15625</v>
      </c>
    </row>
    <row r="86" spans="5:15">
      <c r="E86" s="106">
        <v>84</v>
      </c>
      <c r="F86" s="227"/>
      <c r="G86" s="230"/>
      <c r="H86" s="237"/>
      <c r="I86" s="232"/>
      <c r="J86" s="228"/>
      <c r="K86" s="120">
        <v>2023</v>
      </c>
      <c r="L86" s="70"/>
      <c r="M86" s="4"/>
      <c r="N86" s="70"/>
      <c r="O86" s="70">
        <v>15384.615384615399</v>
      </c>
    </row>
    <row r="87" spans="5:15">
      <c r="E87" s="106">
        <v>85</v>
      </c>
      <c r="F87" s="227">
        <v>29</v>
      </c>
      <c r="G87" s="230" t="s">
        <v>213</v>
      </c>
      <c r="H87" s="237" t="s">
        <v>246</v>
      </c>
      <c r="I87" s="233" t="s">
        <v>260</v>
      </c>
      <c r="J87" s="227" t="s">
        <v>259</v>
      </c>
      <c r="K87" s="97">
        <v>2021</v>
      </c>
      <c r="L87" s="70"/>
      <c r="M87" s="4"/>
      <c r="N87" s="70"/>
      <c r="O87" s="70"/>
    </row>
    <row r="88" spans="5:15">
      <c r="E88" s="106">
        <v>86</v>
      </c>
      <c r="F88" s="227"/>
      <c r="G88" s="230"/>
      <c r="H88" s="237"/>
      <c r="I88" s="232"/>
      <c r="J88" s="228"/>
      <c r="K88" s="102">
        <v>2022</v>
      </c>
      <c r="L88" s="70"/>
      <c r="M88" s="4"/>
      <c r="N88" s="70"/>
      <c r="O88" s="70"/>
    </row>
    <row r="89" spans="5:15">
      <c r="E89" s="106">
        <v>87</v>
      </c>
      <c r="F89" s="227"/>
      <c r="G89" s="230"/>
      <c r="H89" s="237"/>
      <c r="I89" s="232"/>
      <c r="J89" s="228"/>
      <c r="K89" s="120">
        <v>2023</v>
      </c>
      <c r="L89" s="70"/>
      <c r="M89" s="4"/>
      <c r="N89" s="70"/>
      <c r="O89" s="70"/>
    </row>
    <row r="90" spans="5:15">
      <c r="E90" s="106">
        <v>88</v>
      </c>
      <c r="F90" s="227">
        <v>30</v>
      </c>
      <c r="G90" s="230" t="s">
        <v>214</v>
      </c>
      <c r="H90" s="237" t="s">
        <v>247</v>
      </c>
      <c r="I90" s="234" t="s">
        <v>258</v>
      </c>
      <c r="J90" s="227" t="s">
        <v>259</v>
      </c>
      <c r="K90" s="97">
        <v>2021</v>
      </c>
      <c r="L90" s="70"/>
      <c r="M90" s="4"/>
      <c r="N90" s="70"/>
      <c r="O90" s="70"/>
    </row>
    <row r="91" spans="5:15">
      <c r="E91" s="106">
        <v>89</v>
      </c>
      <c r="F91" s="227"/>
      <c r="G91" s="230"/>
      <c r="H91" s="237"/>
      <c r="I91" s="232"/>
      <c r="J91" s="228"/>
      <c r="K91" s="102">
        <v>2022</v>
      </c>
      <c r="L91" s="70"/>
      <c r="M91" s="4"/>
      <c r="N91" s="70"/>
      <c r="O91" s="70"/>
    </row>
    <row r="92" spans="5:15">
      <c r="E92" s="106">
        <v>90</v>
      </c>
      <c r="F92" s="227"/>
      <c r="G92" s="230"/>
      <c r="H92" s="237"/>
      <c r="I92" s="232"/>
      <c r="J92" s="228"/>
      <c r="K92" s="120">
        <v>2023</v>
      </c>
      <c r="L92" s="70"/>
      <c r="M92" s="4"/>
      <c r="N92" s="70"/>
      <c r="O92" s="70"/>
    </row>
    <row r="93" spans="5:15">
      <c r="E93" s="106">
        <v>91</v>
      </c>
      <c r="F93" s="227">
        <v>31</v>
      </c>
      <c r="G93" s="230" t="s">
        <v>215</v>
      </c>
      <c r="H93" s="237" t="s">
        <v>248</v>
      </c>
      <c r="I93" s="229" t="s">
        <v>257</v>
      </c>
      <c r="J93" s="227" t="s">
        <v>259</v>
      </c>
      <c r="K93" s="97">
        <v>2021</v>
      </c>
      <c r="L93" s="70"/>
      <c r="M93" s="4"/>
      <c r="N93" s="70"/>
      <c r="O93" s="70"/>
    </row>
    <row r="94" spans="5:15">
      <c r="E94" s="106">
        <v>92</v>
      </c>
      <c r="F94" s="227"/>
      <c r="G94" s="230"/>
      <c r="H94" s="237"/>
      <c r="I94" s="232"/>
      <c r="J94" s="228"/>
      <c r="K94" s="102">
        <v>2022</v>
      </c>
      <c r="L94" s="70"/>
      <c r="M94" s="4"/>
      <c r="N94" s="70"/>
      <c r="O94" s="70"/>
    </row>
    <row r="95" spans="5:15">
      <c r="E95" s="106">
        <v>93</v>
      </c>
      <c r="F95" s="227"/>
      <c r="G95" s="230"/>
      <c r="H95" s="237"/>
      <c r="I95" s="232"/>
      <c r="J95" s="228"/>
      <c r="K95" s="120">
        <v>2023</v>
      </c>
      <c r="L95" s="70"/>
      <c r="M95" s="4"/>
      <c r="N95" s="70"/>
      <c r="O95" s="70"/>
    </row>
    <row r="96" spans="5:15">
      <c r="E96" s="106">
        <v>94</v>
      </c>
      <c r="F96" s="227">
        <v>32</v>
      </c>
      <c r="G96" s="230" t="s">
        <v>216</v>
      </c>
      <c r="H96" s="237" t="s">
        <v>249</v>
      </c>
      <c r="I96" s="229" t="s">
        <v>257</v>
      </c>
      <c r="J96" s="231" t="s">
        <v>256</v>
      </c>
      <c r="K96" s="97">
        <v>2021</v>
      </c>
      <c r="L96" s="70"/>
      <c r="M96" s="4"/>
      <c r="N96" s="70"/>
      <c r="O96" s="70">
        <v>14285.714285714301</v>
      </c>
    </row>
    <row r="97" spans="5:15">
      <c r="E97" s="106">
        <v>95</v>
      </c>
      <c r="F97" s="227"/>
      <c r="G97" s="230"/>
      <c r="H97" s="237"/>
      <c r="I97" s="232"/>
      <c r="J97" s="228"/>
      <c r="K97" s="102">
        <v>2022</v>
      </c>
      <c r="L97" s="70"/>
      <c r="M97" s="4"/>
      <c r="N97" s="70"/>
      <c r="O97" s="70">
        <v>15625</v>
      </c>
    </row>
    <row r="98" spans="5:15">
      <c r="E98" s="106">
        <v>96</v>
      </c>
      <c r="F98" s="227"/>
      <c r="G98" s="230"/>
      <c r="H98" s="237"/>
      <c r="I98" s="232"/>
      <c r="J98" s="228"/>
      <c r="K98" s="120">
        <v>2023</v>
      </c>
      <c r="L98" s="70"/>
      <c r="M98" s="4"/>
      <c r="N98" s="70"/>
      <c r="O98" s="70">
        <v>15384.615384615399</v>
      </c>
    </row>
    <row r="99" spans="5:15">
      <c r="E99" s="106">
        <v>97</v>
      </c>
      <c r="F99" s="227">
        <v>33</v>
      </c>
      <c r="G99" s="230" t="s">
        <v>217</v>
      </c>
      <c r="H99" s="237" t="s">
        <v>250</v>
      </c>
      <c r="I99" s="229" t="s">
        <v>257</v>
      </c>
      <c r="J99" s="227" t="s">
        <v>259</v>
      </c>
      <c r="K99" s="97">
        <v>2021</v>
      </c>
      <c r="L99" s="70"/>
      <c r="M99" s="4"/>
      <c r="N99" s="70"/>
      <c r="O99" s="70"/>
    </row>
    <row r="100" spans="5:15">
      <c r="E100" s="106">
        <v>98</v>
      </c>
      <c r="F100" s="227"/>
      <c r="G100" s="230"/>
      <c r="H100" s="237"/>
      <c r="I100" s="232"/>
      <c r="J100" s="228"/>
      <c r="K100" s="102">
        <v>2022</v>
      </c>
      <c r="L100" s="70"/>
      <c r="M100" s="4"/>
      <c r="N100" s="70"/>
      <c r="O100" s="70"/>
    </row>
    <row r="101" spans="5:15">
      <c r="E101" s="106">
        <v>99</v>
      </c>
      <c r="F101" s="227"/>
      <c r="G101" s="230"/>
      <c r="H101" s="237"/>
      <c r="I101" s="232"/>
      <c r="J101" s="228"/>
      <c r="K101" s="120">
        <v>2023</v>
      </c>
      <c r="L101" s="70"/>
      <c r="M101" s="4"/>
      <c r="N101" s="70"/>
      <c r="O101" s="70"/>
    </row>
    <row r="102" spans="5:15">
      <c r="E102" s="106">
        <v>100</v>
      </c>
      <c r="F102" s="227">
        <v>34</v>
      </c>
      <c r="G102" s="229" t="s">
        <v>218</v>
      </c>
      <c r="H102" s="227" t="s">
        <v>251</v>
      </c>
      <c r="I102" s="229" t="s">
        <v>257</v>
      </c>
      <c r="J102" s="227" t="s">
        <v>259</v>
      </c>
      <c r="K102" s="97">
        <v>2021</v>
      </c>
      <c r="L102" s="70"/>
      <c r="M102" s="4"/>
      <c r="N102" s="70"/>
      <c r="O102" s="70"/>
    </row>
    <row r="103" spans="5:15">
      <c r="E103" s="106">
        <v>101</v>
      </c>
      <c r="F103" s="227"/>
      <c r="G103" s="229"/>
      <c r="H103" s="227"/>
      <c r="I103" s="232"/>
      <c r="J103" s="228"/>
      <c r="K103" s="102">
        <v>2022</v>
      </c>
      <c r="L103" s="70"/>
      <c r="M103" s="4"/>
      <c r="N103" s="70"/>
      <c r="O103" s="70"/>
    </row>
    <row r="104" spans="5:15">
      <c r="E104" s="106">
        <v>102</v>
      </c>
      <c r="F104" s="227"/>
      <c r="G104" s="229"/>
      <c r="H104" s="227"/>
      <c r="I104" s="232"/>
      <c r="J104" s="228"/>
      <c r="K104" s="120">
        <v>2023</v>
      </c>
      <c r="L104" s="70"/>
      <c r="M104" s="4"/>
      <c r="N104" s="70"/>
      <c r="O104" s="70"/>
    </row>
  </sheetData>
  <mergeCells count="173">
    <mergeCell ref="L2:N2"/>
    <mergeCell ref="I3:I5"/>
    <mergeCell ref="I6:I8"/>
    <mergeCell ref="I9:I11"/>
    <mergeCell ref="I12:I14"/>
    <mergeCell ref="I15:I17"/>
    <mergeCell ref="I18:I20"/>
    <mergeCell ref="I21:I23"/>
    <mergeCell ref="I24:I26"/>
    <mergeCell ref="I27:I29"/>
    <mergeCell ref="A1:C1"/>
    <mergeCell ref="F3:F5"/>
    <mergeCell ref="H3:H5"/>
    <mergeCell ref="F18:F20"/>
    <mergeCell ref="H18:H20"/>
    <mergeCell ref="F15:F17"/>
    <mergeCell ref="H15:H17"/>
    <mergeCell ref="F12:F14"/>
    <mergeCell ref="H12:H14"/>
    <mergeCell ref="F9:F11"/>
    <mergeCell ref="H9:H11"/>
    <mergeCell ref="F6:F8"/>
    <mergeCell ref="H6:H8"/>
    <mergeCell ref="G18:G20"/>
    <mergeCell ref="I2:J2"/>
    <mergeCell ref="G3:G5"/>
    <mergeCell ref="J3:J5"/>
    <mergeCell ref="G6:G8"/>
    <mergeCell ref="J6:J8"/>
    <mergeCell ref="G9:G11"/>
    <mergeCell ref="J9:J11"/>
    <mergeCell ref="G12:G14"/>
    <mergeCell ref="J12:J14"/>
    <mergeCell ref="F33:F35"/>
    <mergeCell ref="H33:H35"/>
    <mergeCell ref="F30:F32"/>
    <mergeCell ref="H30:H32"/>
    <mergeCell ref="F27:F29"/>
    <mergeCell ref="H27:H29"/>
    <mergeCell ref="F24:F26"/>
    <mergeCell ref="H24:H26"/>
    <mergeCell ref="F21:F23"/>
    <mergeCell ref="H21:H23"/>
    <mergeCell ref="F48:F50"/>
    <mergeCell ref="H48:H50"/>
    <mergeCell ref="F45:F47"/>
    <mergeCell ref="H45:H47"/>
    <mergeCell ref="F42:F44"/>
    <mergeCell ref="H42:H44"/>
    <mergeCell ref="F39:F41"/>
    <mergeCell ref="H39:H41"/>
    <mergeCell ref="F36:F38"/>
    <mergeCell ref="H36:H38"/>
    <mergeCell ref="G39:G41"/>
    <mergeCell ref="G36:G38"/>
    <mergeCell ref="F63:F65"/>
    <mergeCell ref="H63:H65"/>
    <mergeCell ref="F60:F62"/>
    <mergeCell ref="H60:H62"/>
    <mergeCell ref="F57:F59"/>
    <mergeCell ref="H57:H59"/>
    <mergeCell ref="F54:F56"/>
    <mergeCell ref="H54:H56"/>
    <mergeCell ref="F51:F53"/>
    <mergeCell ref="H51:H53"/>
    <mergeCell ref="G51:G53"/>
    <mergeCell ref="G63:G65"/>
    <mergeCell ref="F75:F77"/>
    <mergeCell ref="H75:H77"/>
    <mergeCell ref="F72:F74"/>
    <mergeCell ref="H72:H74"/>
    <mergeCell ref="F69:F71"/>
    <mergeCell ref="H69:H71"/>
    <mergeCell ref="F66:F68"/>
    <mergeCell ref="H66:H68"/>
    <mergeCell ref="G75:G77"/>
    <mergeCell ref="F102:F104"/>
    <mergeCell ref="H102:H104"/>
    <mergeCell ref="F99:F101"/>
    <mergeCell ref="H99:H101"/>
    <mergeCell ref="F96:F98"/>
    <mergeCell ref="H96:H98"/>
    <mergeCell ref="F93:F95"/>
    <mergeCell ref="H93:H95"/>
    <mergeCell ref="F90:F92"/>
    <mergeCell ref="H90:H92"/>
    <mergeCell ref="G99:G101"/>
    <mergeCell ref="F87:F89"/>
    <mergeCell ref="H87:H89"/>
    <mergeCell ref="F84:F86"/>
    <mergeCell ref="H84:H86"/>
    <mergeCell ref="F81:F83"/>
    <mergeCell ref="H81:H83"/>
    <mergeCell ref="F78:F80"/>
    <mergeCell ref="G15:G17"/>
    <mergeCell ref="J15:J17"/>
    <mergeCell ref="J18:J20"/>
    <mergeCell ref="G27:G29"/>
    <mergeCell ref="J27:J29"/>
    <mergeCell ref="G30:G32"/>
    <mergeCell ref="J30:J32"/>
    <mergeCell ref="G21:G23"/>
    <mergeCell ref="J21:J23"/>
    <mergeCell ref="G24:G26"/>
    <mergeCell ref="J24:J26"/>
    <mergeCell ref="I30:I32"/>
    <mergeCell ref="J39:J41"/>
    <mergeCell ref="G42:G44"/>
    <mergeCell ref="J42:J44"/>
    <mergeCell ref="G33:G35"/>
    <mergeCell ref="J33:J35"/>
    <mergeCell ref="J36:J38"/>
    <mergeCell ref="I33:I35"/>
    <mergeCell ref="I36:I38"/>
    <mergeCell ref="I39:I41"/>
    <mergeCell ref="I42:I44"/>
    <mergeCell ref="J51:J53"/>
    <mergeCell ref="G54:G56"/>
    <mergeCell ref="J54:J56"/>
    <mergeCell ref="G45:G47"/>
    <mergeCell ref="J45:J47"/>
    <mergeCell ref="G48:G50"/>
    <mergeCell ref="J48:J50"/>
    <mergeCell ref="I45:I47"/>
    <mergeCell ref="I48:I50"/>
    <mergeCell ref="I51:I53"/>
    <mergeCell ref="I54:I56"/>
    <mergeCell ref="J63:J65"/>
    <mergeCell ref="G66:G68"/>
    <mergeCell ref="J66:J68"/>
    <mergeCell ref="G57:G59"/>
    <mergeCell ref="J57:J59"/>
    <mergeCell ref="G60:G62"/>
    <mergeCell ref="J60:J62"/>
    <mergeCell ref="I57:I59"/>
    <mergeCell ref="I60:I62"/>
    <mergeCell ref="I63:I65"/>
    <mergeCell ref="I66:I68"/>
    <mergeCell ref="J75:J77"/>
    <mergeCell ref="G78:G80"/>
    <mergeCell ref="J78:J80"/>
    <mergeCell ref="G69:G71"/>
    <mergeCell ref="J69:J71"/>
    <mergeCell ref="G72:G74"/>
    <mergeCell ref="J72:J74"/>
    <mergeCell ref="I69:I71"/>
    <mergeCell ref="I72:I74"/>
    <mergeCell ref="I75:I77"/>
    <mergeCell ref="I78:I80"/>
    <mergeCell ref="H78:H80"/>
    <mergeCell ref="G87:G89"/>
    <mergeCell ref="J87:J89"/>
    <mergeCell ref="G90:G92"/>
    <mergeCell ref="J90:J92"/>
    <mergeCell ref="G81:G83"/>
    <mergeCell ref="J81:J83"/>
    <mergeCell ref="G84:G86"/>
    <mergeCell ref="J84:J86"/>
    <mergeCell ref="I81:I83"/>
    <mergeCell ref="I84:I86"/>
    <mergeCell ref="I87:I89"/>
    <mergeCell ref="I90:I92"/>
    <mergeCell ref="J99:J101"/>
    <mergeCell ref="G102:G104"/>
    <mergeCell ref="J102:J104"/>
    <mergeCell ref="G93:G95"/>
    <mergeCell ref="J93:J95"/>
    <mergeCell ref="G96:G98"/>
    <mergeCell ref="J96:J98"/>
    <mergeCell ref="I93:I95"/>
    <mergeCell ref="I96:I98"/>
    <mergeCell ref="I99:I101"/>
    <mergeCell ref="I102:I10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260"/>
  <sheetViews>
    <sheetView zoomScale="80" zoomScaleNormal="8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6" sqref="E6"/>
    </sheetView>
  </sheetViews>
  <sheetFormatPr defaultRowHeight="15"/>
  <cols>
    <col min="1" max="1" width="9.7109375" style="29" customWidth="1"/>
    <col min="2" max="2" width="65.7109375" style="29" customWidth="1"/>
    <col min="3" max="3" width="13.85546875" style="148" customWidth="1"/>
    <col min="4" max="4" width="74.5703125" style="84" customWidth="1"/>
    <col min="5" max="7" width="8.7109375" style="29" customWidth="1"/>
    <col min="8" max="106" width="8.7109375" customWidth="1"/>
  </cols>
  <sheetData>
    <row r="1" spans="1:106" ht="20.25">
      <c r="A1" s="59" t="s">
        <v>65</v>
      </c>
      <c r="B1" s="137" t="s">
        <v>66</v>
      </c>
      <c r="C1" s="247" t="s">
        <v>67</v>
      </c>
      <c r="D1" s="248"/>
      <c r="E1" s="286" t="s">
        <v>219</v>
      </c>
      <c r="F1" s="286"/>
      <c r="G1" s="286"/>
      <c r="H1" s="286" t="s">
        <v>220</v>
      </c>
      <c r="I1" s="286"/>
      <c r="J1" s="286"/>
      <c r="K1" s="286" t="s">
        <v>221</v>
      </c>
      <c r="L1" s="286"/>
      <c r="M1" s="286"/>
      <c r="N1" s="286" t="s">
        <v>222</v>
      </c>
      <c r="O1" s="286"/>
      <c r="P1" s="286"/>
      <c r="Q1" s="286" t="s">
        <v>223</v>
      </c>
      <c r="R1" s="286"/>
      <c r="S1" s="286"/>
      <c r="T1" s="286" t="s">
        <v>224</v>
      </c>
      <c r="U1" s="286"/>
      <c r="V1" s="286"/>
      <c r="W1" s="286" t="s">
        <v>225</v>
      </c>
      <c r="X1" s="286"/>
      <c r="Y1" s="286"/>
      <c r="Z1" s="286" t="s">
        <v>17</v>
      </c>
      <c r="AA1" s="286"/>
      <c r="AB1" s="286"/>
      <c r="AC1" s="286" t="s">
        <v>226</v>
      </c>
      <c r="AD1" s="286"/>
      <c r="AE1" s="286"/>
      <c r="AF1" s="286" t="s">
        <v>227</v>
      </c>
      <c r="AG1" s="286"/>
      <c r="AH1" s="286"/>
      <c r="AI1" s="286" t="s">
        <v>228</v>
      </c>
      <c r="AJ1" s="286"/>
      <c r="AK1" s="286"/>
      <c r="AL1" s="286" t="s">
        <v>229</v>
      </c>
      <c r="AM1" s="286"/>
      <c r="AN1" s="286"/>
      <c r="AO1" s="286" t="s">
        <v>230</v>
      </c>
      <c r="AP1" s="286"/>
      <c r="AQ1" s="286"/>
      <c r="AR1" s="286" t="s">
        <v>231</v>
      </c>
      <c r="AS1" s="286"/>
      <c r="AT1" s="286"/>
      <c r="AU1" s="286" t="s">
        <v>232</v>
      </c>
      <c r="AV1" s="286"/>
      <c r="AW1" s="286"/>
      <c r="AX1" s="286" t="s">
        <v>233</v>
      </c>
      <c r="AY1" s="286"/>
      <c r="AZ1" s="286"/>
      <c r="BA1" s="286" t="s">
        <v>234</v>
      </c>
      <c r="BB1" s="286"/>
      <c r="BC1" s="286"/>
      <c r="BD1" s="286" t="s">
        <v>235</v>
      </c>
      <c r="BE1" s="286"/>
      <c r="BF1" s="286"/>
      <c r="BG1" s="286" t="s">
        <v>236</v>
      </c>
      <c r="BH1" s="286"/>
      <c r="BI1" s="286"/>
      <c r="BJ1" s="286" t="s">
        <v>237</v>
      </c>
      <c r="BK1" s="286"/>
      <c r="BL1" s="286"/>
      <c r="BM1" s="286" t="s">
        <v>238</v>
      </c>
      <c r="BN1" s="286"/>
      <c r="BO1" s="286"/>
      <c r="BP1" s="286" t="s">
        <v>239</v>
      </c>
      <c r="BQ1" s="286"/>
      <c r="BR1" s="286"/>
      <c r="BS1" s="286" t="s">
        <v>240</v>
      </c>
      <c r="BT1" s="286"/>
      <c r="BU1" s="286"/>
      <c r="BV1" s="285" t="s">
        <v>241</v>
      </c>
      <c r="BW1" s="285"/>
      <c r="BX1" s="285"/>
      <c r="BY1" s="286" t="s">
        <v>242</v>
      </c>
      <c r="BZ1" s="286"/>
      <c r="CA1" s="286"/>
      <c r="CB1" s="286" t="s">
        <v>243</v>
      </c>
      <c r="CC1" s="286"/>
      <c r="CD1" s="286"/>
      <c r="CE1" s="286" t="s">
        <v>244</v>
      </c>
      <c r="CF1" s="286"/>
      <c r="CG1" s="286"/>
      <c r="CH1" s="286" t="s">
        <v>245</v>
      </c>
      <c r="CI1" s="286"/>
      <c r="CJ1" s="286"/>
      <c r="CK1" s="286" t="s">
        <v>246</v>
      </c>
      <c r="CL1" s="286"/>
      <c r="CM1" s="286"/>
      <c r="CN1" s="286" t="s">
        <v>247</v>
      </c>
      <c r="CO1" s="286"/>
      <c r="CP1" s="286"/>
      <c r="CQ1" s="286" t="s">
        <v>248</v>
      </c>
      <c r="CR1" s="286"/>
      <c r="CS1" s="286"/>
      <c r="CT1" s="286" t="s">
        <v>249</v>
      </c>
      <c r="CU1" s="286"/>
      <c r="CV1" s="286"/>
      <c r="CW1" s="286" t="s">
        <v>250</v>
      </c>
      <c r="CX1" s="286"/>
      <c r="CY1" s="286"/>
      <c r="CZ1" s="286" t="s">
        <v>251</v>
      </c>
      <c r="DA1" s="286"/>
      <c r="DB1" s="286"/>
    </row>
    <row r="2" spans="1:106" ht="18.75" customHeight="1">
      <c r="A2" s="251" t="s">
        <v>68</v>
      </c>
      <c r="B2" s="252"/>
      <c r="C2" s="249"/>
      <c r="D2" s="250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6"/>
      <c r="AB2" s="286"/>
      <c r="AC2" s="286"/>
      <c r="AD2" s="286"/>
      <c r="AE2" s="286"/>
      <c r="AF2" s="286"/>
      <c r="AG2" s="286"/>
      <c r="AH2" s="286"/>
      <c r="AI2" s="286"/>
      <c r="AJ2" s="286"/>
      <c r="AK2" s="286"/>
      <c r="AL2" s="286"/>
      <c r="AM2" s="286"/>
      <c r="AN2" s="286"/>
      <c r="AO2" s="286"/>
      <c r="AP2" s="286"/>
      <c r="AQ2" s="286"/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F2" s="286"/>
      <c r="BG2" s="286"/>
      <c r="BH2" s="286"/>
      <c r="BI2" s="286"/>
      <c r="BJ2" s="286"/>
      <c r="BK2" s="286"/>
      <c r="BL2" s="286"/>
      <c r="BM2" s="286"/>
      <c r="BN2" s="286"/>
      <c r="BO2" s="286"/>
      <c r="BP2" s="286"/>
      <c r="BQ2" s="286"/>
      <c r="BR2" s="286"/>
      <c r="BS2" s="286"/>
      <c r="BT2" s="286"/>
      <c r="BU2" s="286"/>
      <c r="BV2" s="285"/>
      <c r="BW2" s="285"/>
      <c r="BX2" s="285"/>
      <c r="BY2" s="286"/>
      <c r="BZ2" s="286"/>
      <c r="CA2" s="286"/>
      <c r="CB2" s="286"/>
      <c r="CC2" s="286"/>
      <c r="CD2" s="286"/>
      <c r="CE2" s="286"/>
      <c r="CF2" s="286"/>
      <c r="CG2" s="286"/>
      <c r="CH2" s="286"/>
      <c r="CI2" s="286"/>
      <c r="CJ2" s="286"/>
      <c r="CK2" s="286"/>
      <c r="CL2" s="286"/>
      <c r="CM2" s="286"/>
      <c r="CN2" s="286"/>
      <c r="CO2" s="286"/>
      <c r="CP2" s="286"/>
      <c r="CQ2" s="286"/>
      <c r="CR2" s="286"/>
      <c r="CS2" s="286"/>
      <c r="CT2" s="286"/>
      <c r="CU2" s="286"/>
      <c r="CV2" s="286"/>
      <c r="CW2" s="286"/>
      <c r="CX2" s="286"/>
      <c r="CY2" s="286"/>
      <c r="CZ2" s="286"/>
      <c r="DA2" s="286"/>
      <c r="DB2" s="286"/>
    </row>
    <row r="3" spans="1:106" ht="18.75" customHeight="1">
      <c r="A3" s="253"/>
      <c r="B3" s="254"/>
      <c r="C3" s="249"/>
      <c r="D3" s="250"/>
      <c r="E3" s="290">
        <v>2021</v>
      </c>
      <c r="F3" s="292">
        <v>2022</v>
      </c>
      <c r="G3" s="294">
        <v>2023</v>
      </c>
      <c r="H3" s="290">
        <v>2021</v>
      </c>
      <c r="I3" s="292">
        <v>2022</v>
      </c>
      <c r="J3" s="294">
        <v>2023</v>
      </c>
      <c r="K3" s="290">
        <v>2021</v>
      </c>
      <c r="L3" s="292">
        <v>2022</v>
      </c>
      <c r="M3" s="294">
        <v>2023</v>
      </c>
      <c r="N3" s="290">
        <v>2021</v>
      </c>
      <c r="O3" s="292">
        <v>2022</v>
      </c>
      <c r="P3" s="294">
        <v>2023</v>
      </c>
      <c r="Q3" s="290">
        <v>2021</v>
      </c>
      <c r="R3" s="292">
        <v>2022</v>
      </c>
      <c r="S3" s="294">
        <v>2023</v>
      </c>
      <c r="T3" s="290">
        <v>2021</v>
      </c>
      <c r="U3" s="292">
        <v>2022</v>
      </c>
      <c r="V3" s="294">
        <v>2023</v>
      </c>
      <c r="W3" s="290">
        <v>2021</v>
      </c>
      <c r="X3" s="292">
        <v>2022</v>
      </c>
      <c r="Y3" s="294">
        <v>2023</v>
      </c>
      <c r="Z3" s="290">
        <v>2021</v>
      </c>
      <c r="AA3" s="292">
        <v>2022</v>
      </c>
      <c r="AB3" s="294">
        <v>2023</v>
      </c>
      <c r="AC3" s="290">
        <v>2021</v>
      </c>
      <c r="AD3" s="292">
        <v>2022</v>
      </c>
      <c r="AE3" s="294">
        <v>2023</v>
      </c>
      <c r="AF3" s="290">
        <v>2021</v>
      </c>
      <c r="AG3" s="292">
        <v>2022</v>
      </c>
      <c r="AH3" s="294">
        <v>2023</v>
      </c>
      <c r="AI3" s="290">
        <v>2021</v>
      </c>
      <c r="AJ3" s="292">
        <v>2022</v>
      </c>
      <c r="AK3" s="294">
        <v>2023</v>
      </c>
      <c r="AL3" s="290">
        <v>2021</v>
      </c>
      <c r="AM3" s="292">
        <v>2022</v>
      </c>
      <c r="AN3" s="294">
        <v>2023</v>
      </c>
      <c r="AO3" s="290">
        <v>2021</v>
      </c>
      <c r="AP3" s="292">
        <v>2022</v>
      </c>
      <c r="AQ3" s="294">
        <v>2023</v>
      </c>
      <c r="AR3" s="290">
        <v>2021</v>
      </c>
      <c r="AS3" s="292">
        <v>2022</v>
      </c>
      <c r="AT3" s="294">
        <v>2023</v>
      </c>
      <c r="AU3" s="290">
        <v>2021</v>
      </c>
      <c r="AV3" s="292">
        <v>2022</v>
      </c>
      <c r="AW3" s="294">
        <v>2023</v>
      </c>
      <c r="AX3" s="290">
        <v>2021</v>
      </c>
      <c r="AY3" s="292">
        <v>2022</v>
      </c>
      <c r="AZ3" s="294">
        <v>2023</v>
      </c>
      <c r="BA3" s="290">
        <v>2021</v>
      </c>
      <c r="BB3" s="292">
        <v>2022</v>
      </c>
      <c r="BC3" s="294">
        <v>2023</v>
      </c>
      <c r="BD3" s="290">
        <v>2021</v>
      </c>
      <c r="BE3" s="292">
        <v>2022</v>
      </c>
      <c r="BF3" s="294">
        <v>2023</v>
      </c>
      <c r="BG3" s="290">
        <v>2021</v>
      </c>
      <c r="BH3" s="292">
        <v>2022</v>
      </c>
      <c r="BI3" s="294">
        <v>2023</v>
      </c>
      <c r="BJ3" s="290">
        <v>2021</v>
      </c>
      <c r="BK3" s="292">
        <v>2022</v>
      </c>
      <c r="BL3" s="294">
        <v>2023</v>
      </c>
      <c r="BM3" s="290">
        <v>2021</v>
      </c>
      <c r="BN3" s="292">
        <v>2022</v>
      </c>
      <c r="BO3" s="294">
        <v>2023</v>
      </c>
      <c r="BP3" s="290">
        <v>2021</v>
      </c>
      <c r="BQ3" s="292">
        <v>2022</v>
      </c>
      <c r="BR3" s="294">
        <v>2023</v>
      </c>
      <c r="BS3" s="290">
        <v>2021</v>
      </c>
      <c r="BT3" s="292">
        <v>2022</v>
      </c>
      <c r="BU3" s="294">
        <v>2023</v>
      </c>
      <c r="BV3" s="290">
        <v>2021</v>
      </c>
      <c r="BW3" s="292">
        <v>2022</v>
      </c>
      <c r="BX3" s="294">
        <v>2023</v>
      </c>
      <c r="BY3" s="290">
        <v>2021</v>
      </c>
      <c r="BZ3" s="292">
        <v>2022</v>
      </c>
      <c r="CA3" s="294">
        <v>2023</v>
      </c>
      <c r="CB3" s="290">
        <v>2021</v>
      </c>
      <c r="CC3" s="292">
        <v>2022</v>
      </c>
      <c r="CD3" s="294">
        <v>2023</v>
      </c>
      <c r="CE3" s="290">
        <v>2021</v>
      </c>
      <c r="CF3" s="292">
        <v>2022</v>
      </c>
      <c r="CG3" s="294">
        <v>2023</v>
      </c>
      <c r="CH3" s="290">
        <v>2021</v>
      </c>
      <c r="CI3" s="292">
        <v>2022</v>
      </c>
      <c r="CJ3" s="294">
        <v>2023</v>
      </c>
      <c r="CK3" s="290">
        <v>2021</v>
      </c>
      <c r="CL3" s="292">
        <v>2022</v>
      </c>
      <c r="CM3" s="294">
        <v>2023</v>
      </c>
      <c r="CN3" s="290">
        <v>2021</v>
      </c>
      <c r="CO3" s="292">
        <v>2022</v>
      </c>
      <c r="CP3" s="294">
        <v>2023</v>
      </c>
      <c r="CQ3" s="290">
        <v>2021</v>
      </c>
      <c r="CR3" s="292">
        <v>2022</v>
      </c>
      <c r="CS3" s="294">
        <v>2023</v>
      </c>
      <c r="CT3" s="290">
        <v>2021</v>
      </c>
      <c r="CU3" s="292">
        <v>2022</v>
      </c>
      <c r="CV3" s="294">
        <v>2023</v>
      </c>
      <c r="CW3" s="290">
        <v>2021</v>
      </c>
      <c r="CX3" s="292">
        <v>2022</v>
      </c>
      <c r="CY3" s="294">
        <v>2023</v>
      </c>
      <c r="CZ3" s="290">
        <v>2021</v>
      </c>
      <c r="DA3" s="292">
        <v>2022</v>
      </c>
      <c r="DB3" s="294">
        <v>2023</v>
      </c>
    </row>
    <row r="4" spans="1:106" ht="18.75" customHeight="1">
      <c r="A4" s="255"/>
      <c r="B4" s="256"/>
      <c r="C4" s="249"/>
      <c r="D4" s="250"/>
      <c r="E4" s="291"/>
      <c r="F4" s="293"/>
      <c r="G4" s="295"/>
      <c r="H4" s="291"/>
      <c r="I4" s="293"/>
      <c r="J4" s="295"/>
      <c r="K4" s="291"/>
      <c r="L4" s="293"/>
      <c r="M4" s="295"/>
      <c r="N4" s="291"/>
      <c r="O4" s="293"/>
      <c r="P4" s="295"/>
      <c r="Q4" s="291"/>
      <c r="R4" s="293"/>
      <c r="S4" s="295"/>
      <c r="T4" s="291"/>
      <c r="U4" s="293"/>
      <c r="V4" s="295"/>
      <c r="W4" s="291"/>
      <c r="X4" s="293"/>
      <c r="Y4" s="295"/>
      <c r="Z4" s="291"/>
      <c r="AA4" s="293"/>
      <c r="AB4" s="295"/>
      <c r="AC4" s="291"/>
      <c r="AD4" s="293"/>
      <c r="AE4" s="295"/>
      <c r="AF4" s="291"/>
      <c r="AG4" s="293"/>
      <c r="AH4" s="295"/>
      <c r="AI4" s="291"/>
      <c r="AJ4" s="293"/>
      <c r="AK4" s="295"/>
      <c r="AL4" s="291"/>
      <c r="AM4" s="293"/>
      <c r="AN4" s="295"/>
      <c r="AO4" s="291"/>
      <c r="AP4" s="293"/>
      <c r="AQ4" s="295"/>
      <c r="AR4" s="291"/>
      <c r="AS4" s="293"/>
      <c r="AT4" s="295"/>
      <c r="AU4" s="291"/>
      <c r="AV4" s="293"/>
      <c r="AW4" s="295"/>
      <c r="AX4" s="291"/>
      <c r="AY4" s="293"/>
      <c r="AZ4" s="295"/>
      <c r="BA4" s="291"/>
      <c r="BB4" s="293"/>
      <c r="BC4" s="295"/>
      <c r="BD4" s="291"/>
      <c r="BE4" s="293"/>
      <c r="BF4" s="295"/>
      <c r="BG4" s="291"/>
      <c r="BH4" s="293"/>
      <c r="BI4" s="295"/>
      <c r="BJ4" s="291"/>
      <c r="BK4" s="293"/>
      <c r="BL4" s="295"/>
      <c r="BM4" s="291"/>
      <c r="BN4" s="293"/>
      <c r="BO4" s="295"/>
      <c r="BP4" s="291"/>
      <c r="BQ4" s="293"/>
      <c r="BR4" s="295"/>
      <c r="BS4" s="291"/>
      <c r="BT4" s="293"/>
      <c r="BU4" s="295"/>
      <c r="BV4" s="291"/>
      <c r="BW4" s="293"/>
      <c r="BX4" s="295"/>
      <c r="BY4" s="291"/>
      <c r="BZ4" s="293"/>
      <c r="CA4" s="295"/>
      <c r="CB4" s="291"/>
      <c r="CC4" s="293"/>
      <c r="CD4" s="295"/>
      <c r="CE4" s="291"/>
      <c r="CF4" s="293"/>
      <c r="CG4" s="295"/>
      <c r="CH4" s="291"/>
      <c r="CI4" s="293"/>
      <c r="CJ4" s="295"/>
      <c r="CK4" s="291"/>
      <c r="CL4" s="293"/>
      <c r="CM4" s="295"/>
      <c r="CN4" s="291"/>
      <c r="CO4" s="293"/>
      <c r="CP4" s="295"/>
      <c r="CQ4" s="291"/>
      <c r="CR4" s="293"/>
      <c r="CS4" s="295"/>
      <c r="CT4" s="291"/>
      <c r="CU4" s="293"/>
      <c r="CV4" s="295"/>
      <c r="CW4" s="291"/>
      <c r="CX4" s="293"/>
      <c r="CY4" s="295"/>
      <c r="CZ4" s="291"/>
      <c r="DA4" s="293"/>
      <c r="DB4" s="295"/>
    </row>
    <row r="5" spans="1:106" ht="20.25">
      <c r="A5" s="257" t="s">
        <v>69</v>
      </c>
      <c r="B5" s="258"/>
      <c r="C5" s="140"/>
      <c r="D5" s="27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  <c r="BD5" s="296"/>
      <c r="BE5" s="296"/>
      <c r="BF5" s="296"/>
      <c r="BG5" s="296"/>
      <c r="BH5" s="296"/>
      <c r="BI5" s="296"/>
      <c r="BJ5" s="296"/>
      <c r="BK5" s="296"/>
      <c r="BL5" s="296"/>
      <c r="BM5" s="296"/>
      <c r="BN5" s="296"/>
      <c r="BO5" s="296"/>
      <c r="BP5" s="296"/>
      <c r="BQ5" s="296"/>
      <c r="BR5" s="296"/>
      <c r="BS5" s="296"/>
      <c r="BT5" s="296"/>
      <c r="BU5" s="296"/>
      <c r="BV5" s="296"/>
      <c r="BW5" s="296"/>
      <c r="BX5" s="296"/>
      <c r="BY5" s="296"/>
      <c r="BZ5" s="296"/>
      <c r="CA5" s="296"/>
      <c r="CB5" s="296"/>
      <c r="CC5" s="296"/>
      <c r="CD5" s="296"/>
      <c r="CE5" s="296"/>
      <c r="CF5" s="296"/>
      <c r="CG5" s="296"/>
      <c r="CH5" s="296"/>
      <c r="CI5" s="296"/>
      <c r="CJ5" s="296"/>
      <c r="CK5" s="296"/>
      <c r="CL5" s="296"/>
      <c r="CM5" s="296"/>
      <c r="CN5" s="296"/>
      <c r="CO5" s="296"/>
      <c r="CP5" s="296"/>
      <c r="CQ5" s="296"/>
      <c r="CR5" s="296"/>
      <c r="CS5" s="296"/>
      <c r="CT5" s="296"/>
      <c r="CU5" s="296"/>
      <c r="CV5" s="296"/>
      <c r="CW5" s="296"/>
      <c r="CX5" s="296"/>
      <c r="CY5" s="296"/>
      <c r="CZ5" s="296"/>
      <c r="DA5" s="296"/>
      <c r="DB5" s="296"/>
    </row>
    <row r="6" spans="1:106">
      <c r="A6" s="28">
        <v>1</v>
      </c>
      <c r="B6" s="261" t="s">
        <v>70</v>
      </c>
      <c r="C6" s="264" t="s">
        <v>71</v>
      </c>
      <c r="D6" s="265"/>
      <c r="E6" s="60">
        <v>1</v>
      </c>
      <c r="F6" s="60">
        <v>1</v>
      </c>
      <c r="G6" s="61">
        <v>1</v>
      </c>
      <c r="H6" s="60">
        <v>1</v>
      </c>
      <c r="I6" s="60">
        <v>1</v>
      </c>
      <c r="J6" s="61">
        <v>1</v>
      </c>
      <c r="K6" s="60">
        <v>1</v>
      </c>
      <c r="L6" s="60">
        <v>1</v>
      </c>
      <c r="M6" s="61">
        <v>1</v>
      </c>
      <c r="N6" s="60">
        <v>1</v>
      </c>
      <c r="O6" s="60">
        <v>1</v>
      </c>
      <c r="P6" s="61">
        <v>1</v>
      </c>
      <c r="Q6" s="60">
        <v>1</v>
      </c>
      <c r="R6" s="60">
        <v>1</v>
      </c>
      <c r="S6" s="61">
        <v>1</v>
      </c>
      <c r="T6" s="60">
        <v>1</v>
      </c>
      <c r="U6" s="60">
        <v>1</v>
      </c>
      <c r="V6" s="61">
        <v>1</v>
      </c>
      <c r="W6" s="60">
        <v>1</v>
      </c>
      <c r="X6" s="60">
        <v>1</v>
      </c>
      <c r="Y6" s="61">
        <v>1</v>
      </c>
      <c r="Z6" s="60">
        <v>1</v>
      </c>
      <c r="AA6" s="60">
        <v>1</v>
      </c>
      <c r="AB6" s="61">
        <v>1</v>
      </c>
      <c r="AC6" s="60">
        <v>1</v>
      </c>
      <c r="AD6" s="60">
        <v>1</v>
      </c>
      <c r="AE6" s="61">
        <v>1</v>
      </c>
      <c r="AF6" s="60">
        <v>1</v>
      </c>
      <c r="AG6" s="60">
        <v>1</v>
      </c>
      <c r="AH6" s="61">
        <v>1</v>
      </c>
      <c r="AI6" s="60">
        <v>1</v>
      </c>
      <c r="AJ6" s="60">
        <v>1</v>
      </c>
      <c r="AK6" s="61">
        <v>1</v>
      </c>
      <c r="AL6" s="60">
        <v>1</v>
      </c>
      <c r="AM6" s="60">
        <v>1</v>
      </c>
      <c r="AN6" s="61">
        <v>1</v>
      </c>
      <c r="AO6" s="60">
        <v>1</v>
      </c>
      <c r="AP6" s="60">
        <v>1</v>
      </c>
      <c r="AQ6" s="61">
        <v>1</v>
      </c>
      <c r="AR6" s="60">
        <v>1</v>
      </c>
      <c r="AS6" s="60">
        <v>1</v>
      </c>
      <c r="AT6" s="61">
        <v>1</v>
      </c>
      <c r="AU6" s="60">
        <v>1</v>
      </c>
      <c r="AV6" s="60">
        <v>1</v>
      </c>
      <c r="AW6" s="61">
        <v>1</v>
      </c>
      <c r="AX6" s="60">
        <v>1</v>
      </c>
      <c r="AY6" s="60">
        <v>1</v>
      </c>
      <c r="AZ6" s="61">
        <v>1</v>
      </c>
      <c r="BA6" s="60">
        <v>1</v>
      </c>
      <c r="BB6" s="60">
        <v>1</v>
      </c>
      <c r="BC6" s="61">
        <v>1</v>
      </c>
      <c r="BD6" s="60">
        <v>1</v>
      </c>
      <c r="BE6" s="60">
        <v>1</v>
      </c>
      <c r="BF6" s="60">
        <v>1</v>
      </c>
      <c r="BG6" s="60">
        <v>1</v>
      </c>
      <c r="BH6" s="60">
        <v>1</v>
      </c>
      <c r="BI6" s="61">
        <v>1</v>
      </c>
      <c r="BJ6" s="60">
        <v>1</v>
      </c>
      <c r="BK6" s="60">
        <v>1</v>
      </c>
      <c r="BL6" s="61">
        <v>1</v>
      </c>
      <c r="BM6" s="60">
        <v>1</v>
      </c>
      <c r="BN6" s="60">
        <v>1</v>
      </c>
      <c r="BO6" s="61">
        <v>1</v>
      </c>
      <c r="BP6" s="60">
        <v>1</v>
      </c>
      <c r="BQ6" s="60">
        <v>1</v>
      </c>
      <c r="BR6" s="61">
        <v>1</v>
      </c>
      <c r="BS6" s="60">
        <v>1</v>
      </c>
      <c r="BT6" s="60">
        <v>1</v>
      </c>
      <c r="BU6" s="61">
        <v>1</v>
      </c>
      <c r="BV6" s="60">
        <v>1</v>
      </c>
      <c r="BW6" s="60">
        <v>1</v>
      </c>
      <c r="BX6" s="60">
        <v>1</v>
      </c>
      <c r="BY6" s="60">
        <v>1</v>
      </c>
      <c r="BZ6" s="60">
        <v>1</v>
      </c>
      <c r="CA6" s="61">
        <v>1</v>
      </c>
      <c r="CB6" s="60">
        <v>1</v>
      </c>
      <c r="CC6" s="60">
        <v>1</v>
      </c>
      <c r="CD6" s="60">
        <v>1</v>
      </c>
      <c r="CE6" s="60">
        <v>1</v>
      </c>
      <c r="CF6" s="60">
        <v>1</v>
      </c>
      <c r="CG6" s="60">
        <v>1</v>
      </c>
      <c r="CH6" s="60">
        <v>1</v>
      </c>
      <c r="CI6" s="60">
        <v>1</v>
      </c>
      <c r="CJ6" s="61">
        <v>1</v>
      </c>
      <c r="CK6" s="60">
        <v>1</v>
      </c>
      <c r="CL6" s="60">
        <v>1</v>
      </c>
      <c r="CM6" s="61">
        <v>1</v>
      </c>
      <c r="CN6" s="60">
        <v>1</v>
      </c>
      <c r="CO6" s="60">
        <v>1</v>
      </c>
      <c r="CP6" s="61">
        <v>1</v>
      </c>
      <c r="CQ6" s="60">
        <v>1</v>
      </c>
      <c r="CR6" s="60">
        <v>1</v>
      </c>
      <c r="CS6" s="61">
        <v>1</v>
      </c>
      <c r="CT6" s="60">
        <v>1</v>
      </c>
      <c r="CU6" s="60">
        <v>1</v>
      </c>
      <c r="CV6" s="61">
        <v>1</v>
      </c>
      <c r="CW6" s="60">
        <v>1</v>
      </c>
      <c r="CX6" s="60">
        <v>1</v>
      </c>
      <c r="CY6" s="61">
        <v>1</v>
      </c>
      <c r="CZ6" s="60">
        <v>1</v>
      </c>
      <c r="DA6" s="60">
        <v>1</v>
      </c>
      <c r="DB6" s="60">
        <v>1</v>
      </c>
    </row>
    <row r="7" spans="1:106">
      <c r="A7" s="28">
        <v>2</v>
      </c>
      <c r="B7" s="262"/>
      <c r="C7" s="264" t="s">
        <v>72</v>
      </c>
      <c r="D7" s="265"/>
      <c r="E7" s="60">
        <v>1</v>
      </c>
      <c r="F7" s="60">
        <v>1</v>
      </c>
      <c r="G7" s="61">
        <v>1</v>
      </c>
      <c r="H7" s="60">
        <v>1</v>
      </c>
      <c r="I7" s="60">
        <v>1</v>
      </c>
      <c r="J7" s="61">
        <v>1</v>
      </c>
      <c r="K7" s="60">
        <v>1</v>
      </c>
      <c r="L7" s="60">
        <v>1</v>
      </c>
      <c r="M7" s="61">
        <v>1</v>
      </c>
      <c r="N7" s="60">
        <v>1</v>
      </c>
      <c r="O7" s="60">
        <v>1</v>
      </c>
      <c r="P7" s="61">
        <v>1</v>
      </c>
      <c r="Q7" s="60">
        <v>1</v>
      </c>
      <c r="R7" s="60">
        <v>1</v>
      </c>
      <c r="S7" s="61">
        <v>1</v>
      </c>
      <c r="T7" s="60">
        <v>1</v>
      </c>
      <c r="U7" s="60">
        <v>1</v>
      </c>
      <c r="V7" s="61">
        <v>1</v>
      </c>
      <c r="W7" s="60">
        <v>1</v>
      </c>
      <c r="X7" s="60">
        <v>1</v>
      </c>
      <c r="Y7" s="61">
        <v>1</v>
      </c>
      <c r="Z7" s="60">
        <v>1</v>
      </c>
      <c r="AA7" s="60">
        <v>1</v>
      </c>
      <c r="AB7" s="61">
        <v>1</v>
      </c>
      <c r="AC7" s="60">
        <v>1</v>
      </c>
      <c r="AD7" s="60">
        <v>1</v>
      </c>
      <c r="AE7" s="61">
        <v>1</v>
      </c>
      <c r="AF7" s="60">
        <v>1</v>
      </c>
      <c r="AG7" s="60">
        <v>1</v>
      </c>
      <c r="AH7" s="61">
        <v>1</v>
      </c>
      <c r="AI7" s="60">
        <v>1</v>
      </c>
      <c r="AJ7" s="60">
        <v>1</v>
      </c>
      <c r="AK7" s="61">
        <v>1</v>
      </c>
      <c r="AL7" s="60">
        <v>1</v>
      </c>
      <c r="AM7" s="60">
        <v>1</v>
      </c>
      <c r="AN7" s="61">
        <v>1</v>
      </c>
      <c r="AO7" s="60">
        <v>1</v>
      </c>
      <c r="AP7" s="60">
        <v>1</v>
      </c>
      <c r="AQ7" s="61">
        <v>1</v>
      </c>
      <c r="AR7" s="60">
        <v>1</v>
      </c>
      <c r="AS7" s="60">
        <v>1</v>
      </c>
      <c r="AT7" s="61">
        <v>1</v>
      </c>
      <c r="AU7" s="60">
        <v>1</v>
      </c>
      <c r="AV7" s="60">
        <v>1</v>
      </c>
      <c r="AW7" s="61">
        <v>1</v>
      </c>
      <c r="AX7" s="60">
        <v>1</v>
      </c>
      <c r="AY7" s="60">
        <v>1</v>
      </c>
      <c r="AZ7" s="61">
        <v>1</v>
      </c>
      <c r="BA7" s="60">
        <v>1</v>
      </c>
      <c r="BB7" s="60">
        <v>1</v>
      </c>
      <c r="BC7" s="61">
        <v>1</v>
      </c>
      <c r="BD7" s="60">
        <v>1</v>
      </c>
      <c r="BE7" s="60">
        <v>1</v>
      </c>
      <c r="BF7" s="60">
        <v>1</v>
      </c>
      <c r="BG7" s="60">
        <v>1</v>
      </c>
      <c r="BH7" s="60">
        <v>1</v>
      </c>
      <c r="BI7" s="61">
        <v>1</v>
      </c>
      <c r="BJ7" s="60">
        <v>1</v>
      </c>
      <c r="BK7" s="60">
        <v>1</v>
      </c>
      <c r="BL7" s="61">
        <v>1</v>
      </c>
      <c r="BM7" s="60">
        <v>1</v>
      </c>
      <c r="BN7" s="60">
        <v>1</v>
      </c>
      <c r="BO7" s="61">
        <v>1</v>
      </c>
      <c r="BP7" s="60">
        <v>1</v>
      </c>
      <c r="BQ7" s="60">
        <v>1</v>
      </c>
      <c r="BR7" s="61">
        <v>1</v>
      </c>
      <c r="BS7" s="60">
        <v>1</v>
      </c>
      <c r="BT7" s="60">
        <v>1</v>
      </c>
      <c r="BU7" s="61">
        <v>1</v>
      </c>
      <c r="BV7" s="60">
        <v>1</v>
      </c>
      <c r="BW7" s="60">
        <v>1</v>
      </c>
      <c r="BX7" s="60">
        <v>1</v>
      </c>
      <c r="BY7" s="60">
        <v>1</v>
      </c>
      <c r="BZ7" s="60">
        <v>1</v>
      </c>
      <c r="CA7" s="61">
        <v>1</v>
      </c>
      <c r="CB7" s="60">
        <v>1</v>
      </c>
      <c r="CC7" s="60">
        <v>1</v>
      </c>
      <c r="CD7" s="60">
        <v>1</v>
      </c>
      <c r="CE7" s="60">
        <v>1</v>
      </c>
      <c r="CF7" s="60">
        <v>1</v>
      </c>
      <c r="CG7" s="60">
        <v>1</v>
      </c>
      <c r="CH7" s="60">
        <v>1</v>
      </c>
      <c r="CI7" s="60">
        <v>1</v>
      </c>
      <c r="CJ7" s="61">
        <v>1</v>
      </c>
      <c r="CK7" s="60">
        <v>1</v>
      </c>
      <c r="CL7" s="60">
        <v>1</v>
      </c>
      <c r="CM7" s="61">
        <v>1</v>
      </c>
      <c r="CN7" s="60">
        <v>1</v>
      </c>
      <c r="CO7" s="60">
        <v>1</v>
      </c>
      <c r="CP7" s="61">
        <v>1</v>
      </c>
      <c r="CQ7" s="60">
        <v>0</v>
      </c>
      <c r="CR7" s="60">
        <v>0</v>
      </c>
      <c r="CS7" s="61">
        <v>0</v>
      </c>
      <c r="CT7" s="60">
        <v>1</v>
      </c>
      <c r="CU7" s="60">
        <v>1</v>
      </c>
      <c r="CV7" s="61">
        <v>1</v>
      </c>
      <c r="CW7" s="60">
        <v>0</v>
      </c>
      <c r="CX7" s="60">
        <v>0</v>
      </c>
      <c r="CY7" s="61">
        <v>1</v>
      </c>
      <c r="CZ7" s="60">
        <v>1</v>
      </c>
      <c r="DA7" s="60">
        <v>1</v>
      </c>
      <c r="DB7" s="60">
        <v>1</v>
      </c>
    </row>
    <row r="8" spans="1:106">
      <c r="A8" s="28">
        <v>3</v>
      </c>
      <c r="B8" s="262"/>
      <c r="C8" s="264" t="s">
        <v>73</v>
      </c>
      <c r="D8" s="265"/>
      <c r="E8" s="60">
        <v>1</v>
      </c>
      <c r="F8" s="60">
        <v>1</v>
      </c>
      <c r="G8" s="61">
        <v>1</v>
      </c>
      <c r="H8" s="60">
        <v>1</v>
      </c>
      <c r="I8" s="60">
        <v>1</v>
      </c>
      <c r="J8" s="61">
        <v>1</v>
      </c>
      <c r="K8" s="60">
        <v>1</v>
      </c>
      <c r="L8" s="60">
        <v>1</v>
      </c>
      <c r="M8" s="61">
        <v>1</v>
      </c>
      <c r="N8" s="60">
        <v>1</v>
      </c>
      <c r="O8" s="60">
        <v>1</v>
      </c>
      <c r="P8" s="61">
        <v>1</v>
      </c>
      <c r="Q8" s="60">
        <v>1</v>
      </c>
      <c r="R8" s="60">
        <v>1</v>
      </c>
      <c r="S8" s="61">
        <v>1</v>
      </c>
      <c r="T8" s="60">
        <v>1</v>
      </c>
      <c r="U8" s="60">
        <v>1</v>
      </c>
      <c r="V8" s="61">
        <v>1</v>
      </c>
      <c r="W8" s="60">
        <v>1</v>
      </c>
      <c r="X8" s="60">
        <v>1</v>
      </c>
      <c r="Y8" s="61">
        <v>1</v>
      </c>
      <c r="Z8" s="60">
        <v>1</v>
      </c>
      <c r="AA8" s="60">
        <v>1</v>
      </c>
      <c r="AB8" s="61">
        <v>1</v>
      </c>
      <c r="AC8" s="60">
        <v>1</v>
      </c>
      <c r="AD8" s="60">
        <v>1</v>
      </c>
      <c r="AE8" s="61">
        <v>1</v>
      </c>
      <c r="AF8" s="60">
        <v>1</v>
      </c>
      <c r="AG8" s="60">
        <v>1</v>
      </c>
      <c r="AH8" s="61">
        <v>1</v>
      </c>
      <c r="AI8" s="60">
        <v>1</v>
      </c>
      <c r="AJ8" s="60">
        <v>1</v>
      </c>
      <c r="AK8" s="61">
        <v>1</v>
      </c>
      <c r="AL8" s="60">
        <v>1</v>
      </c>
      <c r="AM8" s="60">
        <v>1</v>
      </c>
      <c r="AN8" s="61">
        <v>1</v>
      </c>
      <c r="AO8" s="60">
        <v>1</v>
      </c>
      <c r="AP8" s="60">
        <v>1</v>
      </c>
      <c r="AQ8" s="61">
        <v>1</v>
      </c>
      <c r="AR8" s="60">
        <v>1</v>
      </c>
      <c r="AS8" s="60">
        <v>1</v>
      </c>
      <c r="AT8" s="61">
        <v>1</v>
      </c>
      <c r="AU8" s="60">
        <v>1</v>
      </c>
      <c r="AV8" s="60">
        <v>1</v>
      </c>
      <c r="AW8" s="61">
        <v>1</v>
      </c>
      <c r="AX8" s="60">
        <v>1</v>
      </c>
      <c r="AY8" s="60">
        <v>1</v>
      </c>
      <c r="AZ8" s="61">
        <v>1</v>
      </c>
      <c r="BA8" s="60">
        <v>1</v>
      </c>
      <c r="BB8" s="60">
        <v>1</v>
      </c>
      <c r="BC8" s="61">
        <v>1</v>
      </c>
      <c r="BD8" s="60">
        <v>1</v>
      </c>
      <c r="BE8" s="60">
        <v>1</v>
      </c>
      <c r="BF8" s="60">
        <v>1</v>
      </c>
      <c r="BG8" s="60">
        <v>1</v>
      </c>
      <c r="BH8" s="60">
        <v>1</v>
      </c>
      <c r="BI8" s="61">
        <v>1</v>
      </c>
      <c r="BJ8" s="60">
        <v>1</v>
      </c>
      <c r="BK8" s="60">
        <v>1</v>
      </c>
      <c r="BL8" s="61">
        <v>1</v>
      </c>
      <c r="BM8" s="60">
        <v>1</v>
      </c>
      <c r="BN8" s="60">
        <v>1</v>
      </c>
      <c r="BO8" s="61">
        <v>1</v>
      </c>
      <c r="BP8" s="60">
        <v>1</v>
      </c>
      <c r="BQ8" s="60">
        <v>1</v>
      </c>
      <c r="BR8" s="61">
        <v>1</v>
      </c>
      <c r="BS8" s="60">
        <v>1</v>
      </c>
      <c r="BT8" s="60">
        <v>1</v>
      </c>
      <c r="BU8" s="61">
        <v>1</v>
      </c>
      <c r="BV8" s="60">
        <v>1</v>
      </c>
      <c r="BW8" s="60">
        <v>1</v>
      </c>
      <c r="BX8" s="60">
        <v>1</v>
      </c>
      <c r="BY8" s="60">
        <v>1</v>
      </c>
      <c r="BZ8" s="60">
        <v>1</v>
      </c>
      <c r="CA8" s="61">
        <v>1</v>
      </c>
      <c r="CB8" s="60">
        <v>1</v>
      </c>
      <c r="CC8" s="60">
        <v>1</v>
      </c>
      <c r="CD8" s="60">
        <v>1</v>
      </c>
      <c r="CE8" s="60">
        <v>1</v>
      </c>
      <c r="CF8" s="60">
        <v>1</v>
      </c>
      <c r="CG8" s="60">
        <v>1</v>
      </c>
      <c r="CH8" s="60">
        <v>1</v>
      </c>
      <c r="CI8" s="60">
        <v>1</v>
      </c>
      <c r="CJ8" s="61">
        <v>1</v>
      </c>
      <c r="CK8" s="60">
        <v>1</v>
      </c>
      <c r="CL8" s="60">
        <v>1</v>
      </c>
      <c r="CM8" s="61">
        <v>1</v>
      </c>
      <c r="CN8" s="60">
        <v>1</v>
      </c>
      <c r="CO8" s="60">
        <v>1</v>
      </c>
      <c r="CP8" s="61">
        <v>1</v>
      </c>
      <c r="CQ8" s="60">
        <v>1</v>
      </c>
      <c r="CR8" s="60">
        <v>1</v>
      </c>
      <c r="CS8" s="61">
        <v>1</v>
      </c>
      <c r="CT8" s="60">
        <v>1</v>
      </c>
      <c r="CU8" s="60">
        <v>1</v>
      </c>
      <c r="CV8" s="61">
        <v>1</v>
      </c>
      <c r="CW8" s="60">
        <v>1</v>
      </c>
      <c r="CX8" s="60">
        <v>1</v>
      </c>
      <c r="CY8" s="61">
        <v>1</v>
      </c>
      <c r="CZ8" s="60">
        <v>1</v>
      </c>
      <c r="DA8" s="60">
        <v>1</v>
      </c>
      <c r="DB8" s="60">
        <v>1</v>
      </c>
    </row>
    <row r="9" spans="1:106">
      <c r="A9" s="28">
        <v>4</v>
      </c>
      <c r="B9" s="262"/>
      <c r="C9" s="264" t="s">
        <v>74</v>
      </c>
      <c r="D9" s="265"/>
      <c r="E9" s="60">
        <v>1</v>
      </c>
      <c r="F9" s="60">
        <v>1</v>
      </c>
      <c r="G9" s="61">
        <v>1</v>
      </c>
      <c r="H9" s="60">
        <v>1</v>
      </c>
      <c r="I9" s="60">
        <v>1</v>
      </c>
      <c r="J9" s="61">
        <v>1</v>
      </c>
      <c r="K9" s="60">
        <v>1</v>
      </c>
      <c r="L9" s="60">
        <v>1</v>
      </c>
      <c r="M9" s="61">
        <v>1</v>
      </c>
      <c r="N9" s="60">
        <v>1</v>
      </c>
      <c r="O9" s="60">
        <v>1</v>
      </c>
      <c r="P9" s="61">
        <v>1</v>
      </c>
      <c r="Q9" s="60">
        <v>1</v>
      </c>
      <c r="R9" s="60">
        <v>1</v>
      </c>
      <c r="S9" s="61">
        <v>1</v>
      </c>
      <c r="T9" s="60">
        <v>0</v>
      </c>
      <c r="U9" s="60">
        <v>0</v>
      </c>
      <c r="V9" s="60">
        <v>0</v>
      </c>
      <c r="W9" s="60">
        <v>1</v>
      </c>
      <c r="X9" s="60">
        <v>1</v>
      </c>
      <c r="Y9" s="61">
        <v>1</v>
      </c>
      <c r="Z9" s="60">
        <v>1</v>
      </c>
      <c r="AA9" s="60">
        <v>1</v>
      </c>
      <c r="AB9" s="61">
        <v>1</v>
      </c>
      <c r="AC9" s="60">
        <v>1</v>
      </c>
      <c r="AD9" s="60">
        <v>1</v>
      </c>
      <c r="AE9" s="61">
        <v>1</v>
      </c>
      <c r="AF9" s="60">
        <v>1</v>
      </c>
      <c r="AG9" s="60">
        <v>1</v>
      </c>
      <c r="AH9" s="61">
        <v>1</v>
      </c>
      <c r="AI9" s="60">
        <v>1</v>
      </c>
      <c r="AJ9" s="60">
        <v>1</v>
      </c>
      <c r="AK9" s="61">
        <v>1</v>
      </c>
      <c r="AL9" s="60">
        <v>1</v>
      </c>
      <c r="AM9" s="60">
        <v>1</v>
      </c>
      <c r="AN9" s="61">
        <v>1</v>
      </c>
      <c r="AO9" s="60">
        <v>1</v>
      </c>
      <c r="AP9" s="60">
        <v>1</v>
      </c>
      <c r="AQ9" s="61">
        <v>1</v>
      </c>
      <c r="AR9" s="60">
        <v>1</v>
      </c>
      <c r="AS9" s="60">
        <v>1</v>
      </c>
      <c r="AT9" s="61">
        <v>1</v>
      </c>
      <c r="AU9" s="60">
        <v>1</v>
      </c>
      <c r="AV9" s="60">
        <v>1</v>
      </c>
      <c r="AW9" s="61">
        <v>1</v>
      </c>
      <c r="AX9" s="60">
        <v>1</v>
      </c>
      <c r="AY9" s="60">
        <v>1</v>
      </c>
      <c r="AZ9" s="61">
        <v>1</v>
      </c>
      <c r="BA9" s="60">
        <v>1</v>
      </c>
      <c r="BB9" s="60">
        <v>1</v>
      </c>
      <c r="BC9" s="61">
        <v>1</v>
      </c>
      <c r="BD9" s="60">
        <v>1</v>
      </c>
      <c r="BE9" s="60">
        <v>1</v>
      </c>
      <c r="BF9" s="60">
        <v>1</v>
      </c>
      <c r="BG9" s="60">
        <v>1</v>
      </c>
      <c r="BH9" s="60">
        <v>1</v>
      </c>
      <c r="BI9" s="61">
        <v>1</v>
      </c>
      <c r="BJ9" s="60">
        <v>1</v>
      </c>
      <c r="BK9" s="60">
        <v>1</v>
      </c>
      <c r="BL9" s="61">
        <v>1</v>
      </c>
      <c r="BM9" s="60">
        <v>1</v>
      </c>
      <c r="BN9" s="60">
        <v>1</v>
      </c>
      <c r="BO9" s="61">
        <v>1</v>
      </c>
      <c r="BP9" s="60">
        <v>1</v>
      </c>
      <c r="BQ9" s="60">
        <v>1</v>
      </c>
      <c r="BR9" s="61">
        <v>1</v>
      </c>
      <c r="BS9" s="60">
        <v>1</v>
      </c>
      <c r="BT9" s="60">
        <v>1</v>
      </c>
      <c r="BU9" s="61">
        <v>1</v>
      </c>
      <c r="BV9" s="60">
        <v>1</v>
      </c>
      <c r="BW9" s="60">
        <v>1</v>
      </c>
      <c r="BX9" s="60">
        <v>1</v>
      </c>
      <c r="BY9" s="60">
        <v>1</v>
      </c>
      <c r="BZ9" s="60">
        <v>1</v>
      </c>
      <c r="CA9" s="61">
        <v>1</v>
      </c>
      <c r="CB9" s="60">
        <v>1</v>
      </c>
      <c r="CC9" s="60">
        <v>1</v>
      </c>
      <c r="CD9" s="60">
        <v>1</v>
      </c>
      <c r="CE9" s="60">
        <v>1</v>
      </c>
      <c r="CF9" s="60">
        <v>1</v>
      </c>
      <c r="CG9" s="60">
        <v>1</v>
      </c>
      <c r="CH9" s="60">
        <v>1</v>
      </c>
      <c r="CI9" s="60">
        <v>1</v>
      </c>
      <c r="CJ9" s="61">
        <v>1</v>
      </c>
      <c r="CK9" s="60">
        <v>1</v>
      </c>
      <c r="CL9" s="60">
        <v>1</v>
      </c>
      <c r="CM9" s="61">
        <v>1</v>
      </c>
      <c r="CN9" s="60">
        <v>1</v>
      </c>
      <c r="CO9" s="60">
        <v>1</v>
      </c>
      <c r="CP9" s="61">
        <v>1</v>
      </c>
      <c r="CQ9" s="60">
        <v>0</v>
      </c>
      <c r="CR9" s="60">
        <v>0</v>
      </c>
      <c r="CS9" s="61">
        <v>0</v>
      </c>
      <c r="CT9" s="60">
        <v>1</v>
      </c>
      <c r="CU9" s="60">
        <v>1</v>
      </c>
      <c r="CV9" s="61">
        <v>1</v>
      </c>
      <c r="CW9" s="60">
        <v>0</v>
      </c>
      <c r="CX9" s="60">
        <v>0</v>
      </c>
      <c r="CY9" s="61">
        <v>1</v>
      </c>
      <c r="CZ9" s="60">
        <v>0</v>
      </c>
      <c r="DA9" s="60">
        <v>1</v>
      </c>
      <c r="DB9" s="60">
        <v>1</v>
      </c>
    </row>
    <row r="10" spans="1:106">
      <c r="A10" s="28">
        <v>5</v>
      </c>
      <c r="B10" s="263"/>
      <c r="C10" s="264" t="s">
        <v>75</v>
      </c>
      <c r="D10" s="265"/>
      <c r="E10" s="60">
        <v>1</v>
      </c>
      <c r="F10" s="60">
        <v>1</v>
      </c>
      <c r="G10" s="61">
        <v>1</v>
      </c>
      <c r="H10" s="60">
        <v>1</v>
      </c>
      <c r="I10" s="60">
        <v>1</v>
      </c>
      <c r="J10" s="61">
        <v>1</v>
      </c>
      <c r="K10" s="60">
        <v>0</v>
      </c>
      <c r="L10" s="60">
        <v>0</v>
      </c>
      <c r="M10" s="61">
        <v>0</v>
      </c>
      <c r="N10" s="60">
        <v>1</v>
      </c>
      <c r="O10" s="60">
        <v>1</v>
      </c>
      <c r="P10" s="61">
        <v>1</v>
      </c>
      <c r="Q10" s="60">
        <v>1</v>
      </c>
      <c r="R10" s="60">
        <v>1</v>
      </c>
      <c r="S10" s="61">
        <v>1</v>
      </c>
      <c r="T10" s="60">
        <v>1</v>
      </c>
      <c r="U10" s="60">
        <v>1</v>
      </c>
      <c r="V10" s="61">
        <v>1</v>
      </c>
      <c r="W10" s="60">
        <v>1</v>
      </c>
      <c r="X10" s="60">
        <v>1</v>
      </c>
      <c r="Y10" s="61">
        <v>1</v>
      </c>
      <c r="Z10" s="60">
        <v>1</v>
      </c>
      <c r="AA10" s="60">
        <v>1</v>
      </c>
      <c r="AB10" s="61">
        <v>1</v>
      </c>
      <c r="AC10" s="60">
        <v>1</v>
      </c>
      <c r="AD10" s="60">
        <v>1</v>
      </c>
      <c r="AE10" s="61">
        <v>1</v>
      </c>
      <c r="AF10" s="60">
        <v>0</v>
      </c>
      <c r="AG10" s="60">
        <v>1</v>
      </c>
      <c r="AH10" s="61">
        <v>1</v>
      </c>
      <c r="AI10" s="60">
        <v>1</v>
      </c>
      <c r="AJ10" s="60">
        <v>1</v>
      </c>
      <c r="AK10" s="61">
        <v>1</v>
      </c>
      <c r="AL10" s="60">
        <v>1</v>
      </c>
      <c r="AM10" s="60">
        <v>1</v>
      </c>
      <c r="AN10" s="61">
        <v>1</v>
      </c>
      <c r="AO10" s="60">
        <v>1</v>
      </c>
      <c r="AP10" s="60">
        <v>1</v>
      </c>
      <c r="AQ10" s="61">
        <v>1</v>
      </c>
      <c r="AR10" s="60">
        <v>1</v>
      </c>
      <c r="AS10" s="60">
        <v>1</v>
      </c>
      <c r="AT10" s="61">
        <v>1</v>
      </c>
      <c r="AU10" s="60">
        <v>1</v>
      </c>
      <c r="AV10" s="60">
        <v>1</v>
      </c>
      <c r="AW10" s="61">
        <v>1</v>
      </c>
      <c r="AX10" s="60">
        <v>1</v>
      </c>
      <c r="AY10" s="60">
        <v>1</v>
      </c>
      <c r="AZ10" s="61">
        <v>1</v>
      </c>
      <c r="BA10" s="60">
        <v>1</v>
      </c>
      <c r="BB10" s="60">
        <v>1</v>
      </c>
      <c r="BC10" s="61">
        <v>1</v>
      </c>
      <c r="BD10" s="60">
        <v>1</v>
      </c>
      <c r="BE10" s="60">
        <v>1</v>
      </c>
      <c r="BF10" s="60">
        <v>1</v>
      </c>
      <c r="BG10" s="60">
        <v>1</v>
      </c>
      <c r="BH10" s="60">
        <v>1</v>
      </c>
      <c r="BI10" s="61">
        <v>1</v>
      </c>
      <c r="BJ10" s="60">
        <v>1</v>
      </c>
      <c r="BK10" s="60">
        <v>1</v>
      </c>
      <c r="BL10" s="61">
        <v>1</v>
      </c>
      <c r="BM10" s="60">
        <v>1</v>
      </c>
      <c r="BN10" s="60">
        <v>1</v>
      </c>
      <c r="BO10" s="61">
        <v>1</v>
      </c>
      <c r="BP10" s="60">
        <v>1</v>
      </c>
      <c r="BQ10" s="60">
        <v>1</v>
      </c>
      <c r="BR10" s="61">
        <v>1</v>
      </c>
      <c r="BS10" s="60">
        <v>1</v>
      </c>
      <c r="BT10" s="60">
        <v>1</v>
      </c>
      <c r="BU10" s="61">
        <v>1</v>
      </c>
      <c r="BV10" s="60">
        <v>1</v>
      </c>
      <c r="BW10" s="60">
        <v>1</v>
      </c>
      <c r="BX10" s="60">
        <v>1</v>
      </c>
      <c r="BY10" s="60">
        <v>1</v>
      </c>
      <c r="BZ10" s="60">
        <v>1</v>
      </c>
      <c r="CA10" s="61">
        <v>1</v>
      </c>
      <c r="CB10" s="60">
        <v>1</v>
      </c>
      <c r="CC10" s="60">
        <v>1</v>
      </c>
      <c r="CD10" s="60">
        <v>1</v>
      </c>
      <c r="CE10" s="60">
        <v>1</v>
      </c>
      <c r="CF10" s="60">
        <v>1</v>
      </c>
      <c r="CG10" s="60">
        <v>1</v>
      </c>
      <c r="CH10" s="60">
        <v>1</v>
      </c>
      <c r="CI10" s="60">
        <v>1</v>
      </c>
      <c r="CJ10" s="61">
        <v>1</v>
      </c>
      <c r="CK10" s="60">
        <v>1</v>
      </c>
      <c r="CL10" s="60">
        <v>1</v>
      </c>
      <c r="CM10" s="61">
        <v>1</v>
      </c>
      <c r="CN10" s="60">
        <v>1</v>
      </c>
      <c r="CO10" s="60">
        <v>1</v>
      </c>
      <c r="CP10" s="61">
        <v>1</v>
      </c>
      <c r="CQ10" s="60">
        <v>0</v>
      </c>
      <c r="CR10" s="60">
        <v>0</v>
      </c>
      <c r="CS10" s="61">
        <v>0</v>
      </c>
      <c r="CT10" s="60">
        <v>1</v>
      </c>
      <c r="CU10" s="60">
        <v>1</v>
      </c>
      <c r="CV10" s="61">
        <v>1</v>
      </c>
      <c r="CW10" s="60">
        <v>0</v>
      </c>
      <c r="CX10" s="60">
        <v>0</v>
      </c>
      <c r="CY10" s="61">
        <v>1</v>
      </c>
      <c r="CZ10" s="60">
        <v>0</v>
      </c>
      <c r="DA10" s="60">
        <v>1</v>
      </c>
      <c r="DB10" s="60">
        <v>1</v>
      </c>
    </row>
    <row r="11" spans="1:106">
      <c r="A11" s="259" t="s">
        <v>76</v>
      </c>
      <c r="B11" s="260"/>
      <c r="C11" s="141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  <c r="DB11" s="62"/>
    </row>
    <row r="12" spans="1:106">
      <c r="A12" s="28">
        <v>6</v>
      </c>
      <c r="B12" s="261" t="s">
        <v>77</v>
      </c>
      <c r="C12" s="264" t="s">
        <v>78</v>
      </c>
      <c r="D12" s="265"/>
      <c r="E12" s="60">
        <v>1</v>
      </c>
      <c r="F12" s="60">
        <v>1</v>
      </c>
      <c r="G12" s="61">
        <v>1</v>
      </c>
      <c r="H12" s="60">
        <v>1</v>
      </c>
      <c r="I12" s="60">
        <v>1</v>
      </c>
      <c r="J12" s="61">
        <v>1</v>
      </c>
      <c r="K12" s="60">
        <v>0</v>
      </c>
      <c r="L12" s="60">
        <v>0</v>
      </c>
      <c r="M12" s="61">
        <v>0</v>
      </c>
      <c r="N12" s="60">
        <v>1</v>
      </c>
      <c r="O12" s="60">
        <v>1</v>
      </c>
      <c r="P12" s="61">
        <v>1</v>
      </c>
      <c r="Q12" s="60">
        <v>1</v>
      </c>
      <c r="R12" s="60">
        <v>1</v>
      </c>
      <c r="S12" s="61">
        <v>1</v>
      </c>
      <c r="T12" s="60">
        <v>1</v>
      </c>
      <c r="U12" s="60">
        <v>1</v>
      </c>
      <c r="V12" s="61">
        <v>1</v>
      </c>
      <c r="W12" s="60">
        <v>1</v>
      </c>
      <c r="X12" s="60">
        <v>1</v>
      </c>
      <c r="Y12" s="61">
        <v>1</v>
      </c>
      <c r="Z12" s="60">
        <v>1</v>
      </c>
      <c r="AA12" s="60">
        <v>1</v>
      </c>
      <c r="AB12" s="61">
        <v>1</v>
      </c>
      <c r="AC12" s="60">
        <v>1</v>
      </c>
      <c r="AD12" s="60">
        <v>1</v>
      </c>
      <c r="AE12" s="61">
        <v>1</v>
      </c>
      <c r="AF12" s="60">
        <v>1</v>
      </c>
      <c r="AG12" s="60">
        <v>1</v>
      </c>
      <c r="AH12" s="60">
        <v>1</v>
      </c>
      <c r="AI12" s="60">
        <v>1</v>
      </c>
      <c r="AJ12" s="60">
        <v>1</v>
      </c>
      <c r="AK12" s="61">
        <v>1</v>
      </c>
      <c r="AL12" s="60">
        <v>1</v>
      </c>
      <c r="AM12" s="60">
        <v>1</v>
      </c>
      <c r="AN12" s="61">
        <v>1</v>
      </c>
      <c r="AO12" s="60">
        <v>1</v>
      </c>
      <c r="AP12" s="60">
        <v>1</v>
      </c>
      <c r="AQ12" s="61">
        <v>1</v>
      </c>
      <c r="AR12" s="60">
        <v>1</v>
      </c>
      <c r="AS12" s="60">
        <v>1</v>
      </c>
      <c r="AT12" s="61">
        <v>1</v>
      </c>
      <c r="AU12" s="60">
        <v>1</v>
      </c>
      <c r="AV12" s="60">
        <v>1</v>
      </c>
      <c r="AW12" s="61">
        <v>1</v>
      </c>
      <c r="AX12" s="60">
        <v>1</v>
      </c>
      <c r="AY12" s="60">
        <v>1</v>
      </c>
      <c r="AZ12" s="61">
        <v>1</v>
      </c>
      <c r="BA12" s="60">
        <v>1</v>
      </c>
      <c r="BB12" s="60">
        <v>1</v>
      </c>
      <c r="BC12" s="61">
        <v>1</v>
      </c>
      <c r="BD12" s="60">
        <v>1</v>
      </c>
      <c r="BE12" s="60">
        <v>1</v>
      </c>
      <c r="BF12" s="60">
        <v>1</v>
      </c>
      <c r="BG12" s="60">
        <v>1</v>
      </c>
      <c r="BH12" s="60">
        <v>1</v>
      </c>
      <c r="BI12" s="61">
        <v>1</v>
      </c>
      <c r="BJ12" s="60">
        <v>1</v>
      </c>
      <c r="BK12" s="60">
        <v>1</v>
      </c>
      <c r="BL12" s="61">
        <v>1</v>
      </c>
      <c r="BM12" s="60">
        <v>1</v>
      </c>
      <c r="BN12" s="60">
        <v>1</v>
      </c>
      <c r="BO12" s="61">
        <v>1</v>
      </c>
      <c r="BP12" s="60">
        <v>1</v>
      </c>
      <c r="BQ12" s="60">
        <v>1</v>
      </c>
      <c r="BR12" s="61">
        <v>1</v>
      </c>
      <c r="BS12" s="60">
        <v>1</v>
      </c>
      <c r="BT12" s="60">
        <v>1</v>
      </c>
      <c r="BU12" s="61">
        <v>1</v>
      </c>
      <c r="BV12" s="60">
        <v>1</v>
      </c>
      <c r="BW12" s="60">
        <v>1</v>
      </c>
      <c r="BX12" s="60">
        <v>1</v>
      </c>
      <c r="BY12" s="60">
        <v>1</v>
      </c>
      <c r="BZ12" s="60">
        <v>1</v>
      </c>
      <c r="CA12" s="61">
        <v>1</v>
      </c>
      <c r="CB12" s="60">
        <v>1</v>
      </c>
      <c r="CC12" s="60">
        <v>1</v>
      </c>
      <c r="CD12" s="60">
        <v>1</v>
      </c>
      <c r="CE12" s="60">
        <v>1</v>
      </c>
      <c r="CF12" s="60">
        <v>1</v>
      </c>
      <c r="CG12" s="60">
        <v>1</v>
      </c>
      <c r="CH12" s="60">
        <v>1</v>
      </c>
      <c r="CI12" s="60">
        <v>1</v>
      </c>
      <c r="CJ12" s="61">
        <v>1</v>
      </c>
      <c r="CK12" s="60">
        <v>1</v>
      </c>
      <c r="CL12" s="60">
        <v>1</v>
      </c>
      <c r="CM12" s="61">
        <v>1</v>
      </c>
      <c r="CN12" s="60">
        <v>1</v>
      </c>
      <c r="CO12" s="60">
        <v>1</v>
      </c>
      <c r="CP12" s="61">
        <v>1</v>
      </c>
      <c r="CQ12" s="60">
        <v>1</v>
      </c>
      <c r="CR12" s="60">
        <v>1</v>
      </c>
      <c r="CS12" s="61">
        <v>1</v>
      </c>
      <c r="CT12" s="60">
        <v>1</v>
      </c>
      <c r="CU12" s="60">
        <v>1</v>
      </c>
      <c r="CV12" s="61">
        <v>1</v>
      </c>
      <c r="CW12" s="60">
        <v>1</v>
      </c>
      <c r="CX12" s="60">
        <v>1</v>
      </c>
      <c r="CY12" s="61">
        <v>1</v>
      </c>
      <c r="CZ12" s="60">
        <v>0</v>
      </c>
      <c r="DA12" s="60">
        <v>1</v>
      </c>
      <c r="DB12" s="60">
        <v>1</v>
      </c>
    </row>
    <row r="13" spans="1:106">
      <c r="A13" s="28">
        <v>7</v>
      </c>
      <c r="B13" s="262"/>
      <c r="C13" s="264" t="s">
        <v>79</v>
      </c>
      <c r="D13" s="265"/>
      <c r="E13" s="60">
        <v>1</v>
      </c>
      <c r="F13" s="60">
        <v>1</v>
      </c>
      <c r="G13" s="61">
        <v>1</v>
      </c>
      <c r="H13" s="60">
        <v>1</v>
      </c>
      <c r="I13" s="60">
        <v>1</v>
      </c>
      <c r="J13" s="61">
        <v>1</v>
      </c>
      <c r="K13" s="60">
        <v>1</v>
      </c>
      <c r="L13" s="60">
        <v>1</v>
      </c>
      <c r="M13" s="61">
        <v>1</v>
      </c>
      <c r="N13" s="60">
        <v>1</v>
      </c>
      <c r="O13" s="60">
        <v>1</v>
      </c>
      <c r="P13" s="61">
        <v>1</v>
      </c>
      <c r="Q13" s="60">
        <v>1</v>
      </c>
      <c r="R13" s="60">
        <v>1</v>
      </c>
      <c r="S13" s="61">
        <v>1</v>
      </c>
      <c r="T13" s="60">
        <v>1</v>
      </c>
      <c r="U13" s="60">
        <v>1</v>
      </c>
      <c r="V13" s="61">
        <v>1</v>
      </c>
      <c r="W13" s="60">
        <v>1</v>
      </c>
      <c r="X13" s="60">
        <v>1</v>
      </c>
      <c r="Y13" s="61">
        <v>1</v>
      </c>
      <c r="Z13" s="60">
        <v>1</v>
      </c>
      <c r="AA13" s="60">
        <v>1</v>
      </c>
      <c r="AB13" s="61">
        <v>1</v>
      </c>
      <c r="AC13" s="60">
        <v>1</v>
      </c>
      <c r="AD13" s="60">
        <v>1</v>
      </c>
      <c r="AE13" s="61">
        <v>1</v>
      </c>
      <c r="AF13" s="60">
        <v>1</v>
      </c>
      <c r="AG13" s="60">
        <v>1</v>
      </c>
      <c r="AH13" s="60">
        <v>1</v>
      </c>
      <c r="AI13" s="60">
        <v>1</v>
      </c>
      <c r="AJ13" s="60">
        <v>1</v>
      </c>
      <c r="AK13" s="61">
        <v>1</v>
      </c>
      <c r="AL13" s="60">
        <v>1</v>
      </c>
      <c r="AM13" s="60">
        <v>1</v>
      </c>
      <c r="AN13" s="61">
        <v>1</v>
      </c>
      <c r="AO13" s="60">
        <v>1</v>
      </c>
      <c r="AP13" s="60">
        <v>1</v>
      </c>
      <c r="AQ13" s="61">
        <v>1</v>
      </c>
      <c r="AR13" s="60">
        <v>1</v>
      </c>
      <c r="AS13" s="60">
        <v>1</v>
      </c>
      <c r="AT13" s="61">
        <v>1</v>
      </c>
      <c r="AU13" s="60">
        <v>1</v>
      </c>
      <c r="AV13" s="60">
        <v>1</v>
      </c>
      <c r="AW13" s="61">
        <v>1</v>
      </c>
      <c r="AX13" s="60">
        <v>1</v>
      </c>
      <c r="AY13" s="60">
        <v>1</v>
      </c>
      <c r="AZ13" s="61">
        <v>1</v>
      </c>
      <c r="BA13" s="60">
        <v>1</v>
      </c>
      <c r="BB13" s="60">
        <v>1</v>
      </c>
      <c r="BC13" s="61">
        <v>1</v>
      </c>
      <c r="BD13" s="60">
        <v>1</v>
      </c>
      <c r="BE13" s="60">
        <v>1</v>
      </c>
      <c r="BF13" s="60">
        <v>1</v>
      </c>
      <c r="BG13" s="60">
        <v>1</v>
      </c>
      <c r="BH13" s="60">
        <v>1</v>
      </c>
      <c r="BI13" s="61">
        <v>1</v>
      </c>
      <c r="BJ13" s="60">
        <v>1</v>
      </c>
      <c r="BK13" s="60">
        <v>1</v>
      </c>
      <c r="BL13" s="61">
        <v>1</v>
      </c>
      <c r="BM13" s="60">
        <v>1</v>
      </c>
      <c r="BN13" s="60">
        <v>1</v>
      </c>
      <c r="BO13" s="61">
        <v>1</v>
      </c>
      <c r="BP13" s="60">
        <v>1</v>
      </c>
      <c r="BQ13" s="60">
        <v>1</v>
      </c>
      <c r="BR13" s="61">
        <v>1</v>
      </c>
      <c r="BS13" s="60">
        <v>1</v>
      </c>
      <c r="BT13" s="60">
        <v>1</v>
      </c>
      <c r="BU13" s="61">
        <v>1</v>
      </c>
      <c r="BV13" s="60">
        <v>1</v>
      </c>
      <c r="BW13" s="60">
        <v>1</v>
      </c>
      <c r="BX13" s="60">
        <v>1</v>
      </c>
      <c r="BY13" s="60">
        <v>1</v>
      </c>
      <c r="BZ13" s="60">
        <v>1</v>
      </c>
      <c r="CA13" s="61">
        <v>1</v>
      </c>
      <c r="CB13" s="60">
        <v>1</v>
      </c>
      <c r="CC13" s="60">
        <v>1</v>
      </c>
      <c r="CD13" s="60">
        <v>1</v>
      </c>
      <c r="CE13" s="60">
        <v>1</v>
      </c>
      <c r="CF13" s="60">
        <v>1</v>
      </c>
      <c r="CG13" s="60">
        <v>1</v>
      </c>
      <c r="CH13" s="60">
        <v>1</v>
      </c>
      <c r="CI13" s="60">
        <v>1</v>
      </c>
      <c r="CJ13" s="61">
        <v>1</v>
      </c>
      <c r="CK13" s="60">
        <v>1</v>
      </c>
      <c r="CL13" s="60">
        <v>1</v>
      </c>
      <c r="CM13" s="61">
        <v>1</v>
      </c>
      <c r="CN13" s="60">
        <v>1</v>
      </c>
      <c r="CO13" s="60">
        <v>1</v>
      </c>
      <c r="CP13" s="61">
        <v>1</v>
      </c>
      <c r="CQ13" s="60">
        <v>1</v>
      </c>
      <c r="CR13" s="60">
        <v>1</v>
      </c>
      <c r="CS13" s="61">
        <v>1</v>
      </c>
      <c r="CT13" s="60">
        <v>1</v>
      </c>
      <c r="CU13" s="60">
        <v>1</v>
      </c>
      <c r="CV13" s="61">
        <v>1</v>
      </c>
      <c r="CW13" s="60">
        <v>1</v>
      </c>
      <c r="CX13" s="60">
        <v>1</v>
      </c>
      <c r="CY13" s="61">
        <v>1</v>
      </c>
      <c r="CZ13" s="60">
        <v>1</v>
      </c>
      <c r="DA13" s="60">
        <v>1</v>
      </c>
      <c r="DB13" s="60">
        <v>1</v>
      </c>
    </row>
    <row r="14" spans="1:106">
      <c r="A14" s="28">
        <v>8</v>
      </c>
      <c r="B14" s="263"/>
      <c r="C14" s="264" t="s">
        <v>80</v>
      </c>
      <c r="D14" s="265"/>
      <c r="E14" s="60">
        <v>1</v>
      </c>
      <c r="F14" s="60">
        <v>1</v>
      </c>
      <c r="G14" s="61">
        <v>1</v>
      </c>
      <c r="H14" s="60">
        <v>1</v>
      </c>
      <c r="I14" s="60">
        <v>1</v>
      </c>
      <c r="J14" s="61">
        <v>1</v>
      </c>
      <c r="K14" s="60">
        <v>1</v>
      </c>
      <c r="L14" s="60">
        <v>1</v>
      </c>
      <c r="M14" s="61">
        <v>1</v>
      </c>
      <c r="N14" s="60">
        <v>1</v>
      </c>
      <c r="O14" s="60">
        <v>1</v>
      </c>
      <c r="P14" s="61">
        <v>1</v>
      </c>
      <c r="Q14" s="60">
        <v>1</v>
      </c>
      <c r="R14" s="60">
        <v>0</v>
      </c>
      <c r="S14" s="61">
        <v>0</v>
      </c>
      <c r="T14" s="60">
        <v>1</v>
      </c>
      <c r="U14" s="60">
        <v>1</v>
      </c>
      <c r="V14" s="61">
        <v>1</v>
      </c>
      <c r="W14" s="60">
        <v>1</v>
      </c>
      <c r="X14" s="60">
        <v>1</v>
      </c>
      <c r="Y14" s="61">
        <v>1</v>
      </c>
      <c r="Z14" s="60">
        <v>1</v>
      </c>
      <c r="AA14" s="60">
        <v>1</v>
      </c>
      <c r="AB14" s="61">
        <v>1</v>
      </c>
      <c r="AC14" s="60">
        <v>1</v>
      </c>
      <c r="AD14" s="60">
        <v>1</v>
      </c>
      <c r="AE14" s="61">
        <v>1</v>
      </c>
      <c r="AF14" s="60">
        <v>1</v>
      </c>
      <c r="AG14" s="60">
        <v>1</v>
      </c>
      <c r="AH14" s="60">
        <v>1</v>
      </c>
      <c r="AI14" s="60">
        <v>1</v>
      </c>
      <c r="AJ14" s="60">
        <v>1</v>
      </c>
      <c r="AK14" s="61">
        <v>1</v>
      </c>
      <c r="AL14" s="60">
        <v>1</v>
      </c>
      <c r="AM14" s="60">
        <v>1</v>
      </c>
      <c r="AN14" s="61">
        <v>1</v>
      </c>
      <c r="AO14" s="60">
        <v>1</v>
      </c>
      <c r="AP14" s="60">
        <v>1</v>
      </c>
      <c r="AQ14" s="61">
        <v>1</v>
      </c>
      <c r="AR14" s="60">
        <v>0</v>
      </c>
      <c r="AS14" s="60">
        <v>0</v>
      </c>
      <c r="AT14" s="61">
        <v>0</v>
      </c>
      <c r="AU14" s="60">
        <v>1</v>
      </c>
      <c r="AV14" s="60">
        <v>1</v>
      </c>
      <c r="AW14" s="61">
        <v>1</v>
      </c>
      <c r="AX14" s="60">
        <v>1</v>
      </c>
      <c r="AY14" s="60">
        <v>1</v>
      </c>
      <c r="AZ14" s="61">
        <v>1</v>
      </c>
      <c r="BA14" s="60">
        <v>0</v>
      </c>
      <c r="BB14" s="60">
        <v>0</v>
      </c>
      <c r="BC14" s="61">
        <v>0</v>
      </c>
      <c r="BD14" s="60">
        <v>0</v>
      </c>
      <c r="BE14" s="60">
        <v>0</v>
      </c>
      <c r="BF14" s="60">
        <v>0</v>
      </c>
      <c r="BG14" s="60">
        <v>1</v>
      </c>
      <c r="BH14" s="60">
        <v>1</v>
      </c>
      <c r="BI14" s="61">
        <v>1</v>
      </c>
      <c r="BJ14" s="60">
        <v>1</v>
      </c>
      <c r="BK14" s="60">
        <v>1</v>
      </c>
      <c r="BL14" s="61">
        <v>1</v>
      </c>
      <c r="BM14" s="60">
        <v>1</v>
      </c>
      <c r="BN14" s="60">
        <v>1</v>
      </c>
      <c r="BO14" s="61">
        <v>1</v>
      </c>
      <c r="BP14" s="60">
        <v>1</v>
      </c>
      <c r="BQ14" s="60">
        <v>1</v>
      </c>
      <c r="BR14" s="61">
        <v>1</v>
      </c>
      <c r="BS14" s="60">
        <v>1</v>
      </c>
      <c r="BT14" s="60">
        <v>1</v>
      </c>
      <c r="BU14" s="61">
        <v>1</v>
      </c>
      <c r="BV14" s="60">
        <v>0</v>
      </c>
      <c r="BW14" s="60">
        <v>0</v>
      </c>
      <c r="BX14" s="60">
        <v>0</v>
      </c>
      <c r="BY14" s="60">
        <v>1</v>
      </c>
      <c r="BZ14" s="60">
        <v>1</v>
      </c>
      <c r="CA14" s="61">
        <v>1</v>
      </c>
      <c r="CB14" s="60">
        <v>1</v>
      </c>
      <c r="CC14" s="60">
        <v>1</v>
      </c>
      <c r="CD14" s="60">
        <v>1</v>
      </c>
      <c r="CE14" s="60">
        <v>0</v>
      </c>
      <c r="CF14" s="60">
        <v>0</v>
      </c>
      <c r="CG14" s="60">
        <v>0</v>
      </c>
      <c r="CH14" s="60">
        <v>1</v>
      </c>
      <c r="CI14" s="60">
        <v>0</v>
      </c>
      <c r="CJ14" s="61">
        <v>0</v>
      </c>
      <c r="CK14" s="60">
        <v>1</v>
      </c>
      <c r="CL14" s="60">
        <v>1</v>
      </c>
      <c r="CM14" s="61">
        <v>1</v>
      </c>
      <c r="CN14" s="60">
        <v>1</v>
      </c>
      <c r="CO14" s="60">
        <v>1</v>
      </c>
      <c r="CP14" s="61">
        <v>1</v>
      </c>
      <c r="CQ14" s="60">
        <v>0</v>
      </c>
      <c r="CR14" s="60">
        <v>0</v>
      </c>
      <c r="CS14" s="61">
        <v>0</v>
      </c>
      <c r="CT14" s="60">
        <v>1</v>
      </c>
      <c r="CU14" s="60">
        <v>1</v>
      </c>
      <c r="CV14" s="61">
        <v>1</v>
      </c>
      <c r="CW14" s="60">
        <v>0</v>
      </c>
      <c r="CX14" s="60">
        <v>0</v>
      </c>
      <c r="CY14" s="61">
        <v>1</v>
      </c>
      <c r="CZ14" s="60">
        <v>0</v>
      </c>
      <c r="DA14" s="60">
        <v>0</v>
      </c>
      <c r="DB14" s="60">
        <v>0</v>
      </c>
    </row>
    <row r="15" spans="1:106">
      <c r="A15" s="259" t="s">
        <v>81</v>
      </c>
      <c r="B15" s="260"/>
      <c r="C15" s="266"/>
      <c r="D15" s="267"/>
      <c r="E15" s="288"/>
      <c r="F15" s="289"/>
      <c r="G15" s="289"/>
      <c r="H15" s="288"/>
      <c r="I15" s="289"/>
      <c r="J15" s="289"/>
      <c r="K15" s="288"/>
      <c r="L15" s="289"/>
      <c r="M15" s="289"/>
      <c r="N15" s="288"/>
      <c r="O15" s="289"/>
      <c r="P15" s="289"/>
      <c r="Q15" s="288"/>
      <c r="R15" s="289"/>
      <c r="S15" s="289"/>
      <c r="T15" s="288"/>
      <c r="U15" s="289"/>
      <c r="V15" s="289"/>
      <c r="W15" s="288"/>
      <c r="X15" s="289"/>
      <c r="Y15" s="289"/>
      <c r="Z15" s="288"/>
      <c r="AA15" s="289"/>
      <c r="AB15" s="289"/>
      <c r="AC15" s="288"/>
      <c r="AD15" s="289"/>
      <c r="AE15" s="289"/>
      <c r="AF15" s="288"/>
      <c r="AG15" s="289"/>
      <c r="AH15" s="289"/>
      <c r="AI15" s="288"/>
      <c r="AJ15" s="289"/>
      <c r="AK15" s="289"/>
      <c r="AL15" s="288"/>
      <c r="AM15" s="289"/>
      <c r="AN15" s="289"/>
      <c r="AO15" s="288"/>
      <c r="AP15" s="289"/>
      <c r="AQ15" s="289"/>
      <c r="AR15" s="288"/>
      <c r="AS15" s="289"/>
      <c r="AT15" s="289"/>
      <c r="AU15" s="288"/>
      <c r="AV15" s="289"/>
      <c r="AW15" s="289"/>
      <c r="AX15" s="288"/>
      <c r="AY15" s="289"/>
      <c r="AZ15" s="289"/>
      <c r="BA15" s="288"/>
      <c r="BB15" s="289"/>
      <c r="BC15" s="289"/>
      <c r="BD15" s="288"/>
      <c r="BE15" s="289"/>
      <c r="BF15" s="289"/>
      <c r="BG15" s="288"/>
      <c r="BH15" s="289"/>
      <c r="BI15" s="289"/>
      <c r="BJ15" s="288"/>
      <c r="BK15" s="289"/>
      <c r="BL15" s="289"/>
      <c r="BM15" s="288"/>
      <c r="BN15" s="289"/>
      <c r="BO15" s="289"/>
      <c r="BP15" s="288"/>
      <c r="BQ15" s="289"/>
      <c r="BR15" s="289"/>
      <c r="BS15" s="288"/>
      <c r="BT15" s="289"/>
      <c r="BU15" s="289"/>
      <c r="BV15" s="288"/>
      <c r="BW15" s="289"/>
      <c r="BX15" s="289"/>
      <c r="BY15" s="288"/>
      <c r="BZ15" s="289"/>
      <c r="CA15" s="289"/>
      <c r="CB15" s="288"/>
      <c r="CC15" s="289"/>
      <c r="CD15" s="289"/>
      <c r="CE15" s="288"/>
      <c r="CF15" s="289"/>
      <c r="CG15" s="289"/>
      <c r="CH15" s="288"/>
      <c r="CI15" s="289"/>
      <c r="CJ15" s="289"/>
      <c r="CK15" s="288"/>
      <c r="CL15" s="289"/>
      <c r="CM15" s="289"/>
      <c r="CN15" s="288"/>
      <c r="CO15" s="289"/>
      <c r="CP15" s="289"/>
      <c r="CQ15" s="288"/>
      <c r="CR15" s="289"/>
      <c r="CS15" s="289"/>
      <c r="CT15" s="288"/>
      <c r="CU15" s="289"/>
      <c r="CV15" s="289"/>
      <c r="CW15" s="288"/>
      <c r="CX15" s="289"/>
      <c r="CY15" s="289"/>
      <c r="CZ15" s="288"/>
      <c r="DA15" s="289"/>
      <c r="DB15" s="289"/>
    </row>
    <row r="16" spans="1:106">
      <c r="A16" s="28">
        <v>9</v>
      </c>
      <c r="B16" s="261" t="s">
        <v>77</v>
      </c>
      <c r="C16" s="264" t="s">
        <v>82</v>
      </c>
      <c r="D16" s="265"/>
      <c r="E16" s="60">
        <v>1</v>
      </c>
      <c r="F16" s="60">
        <v>1</v>
      </c>
      <c r="G16" s="61">
        <v>1</v>
      </c>
      <c r="H16" s="60">
        <v>1</v>
      </c>
      <c r="I16" s="60">
        <v>1</v>
      </c>
      <c r="J16" s="61">
        <v>1</v>
      </c>
      <c r="K16" s="60">
        <v>1</v>
      </c>
      <c r="L16" s="60">
        <v>1</v>
      </c>
      <c r="M16" s="61">
        <v>1</v>
      </c>
      <c r="N16" s="60">
        <v>1</v>
      </c>
      <c r="O16" s="60">
        <v>1</v>
      </c>
      <c r="P16" s="61">
        <v>1</v>
      </c>
      <c r="Q16" s="60">
        <v>1</v>
      </c>
      <c r="R16" s="60">
        <v>1</v>
      </c>
      <c r="S16" s="61">
        <v>1</v>
      </c>
      <c r="T16" s="60">
        <v>1</v>
      </c>
      <c r="U16" s="60">
        <v>1</v>
      </c>
      <c r="V16" s="61">
        <v>1</v>
      </c>
      <c r="W16" s="60">
        <v>1</v>
      </c>
      <c r="X16" s="60">
        <v>1</v>
      </c>
      <c r="Y16" s="61">
        <v>1</v>
      </c>
      <c r="Z16" s="60">
        <v>1</v>
      </c>
      <c r="AA16" s="60">
        <v>1</v>
      </c>
      <c r="AB16" s="61">
        <v>1</v>
      </c>
      <c r="AC16" s="60">
        <v>1</v>
      </c>
      <c r="AD16" s="60">
        <v>1</v>
      </c>
      <c r="AE16" s="61">
        <v>1</v>
      </c>
      <c r="AF16" s="60">
        <v>1</v>
      </c>
      <c r="AG16" s="60">
        <v>1</v>
      </c>
      <c r="AH16" s="60">
        <v>1</v>
      </c>
      <c r="AI16" s="60">
        <v>1</v>
      </c>
      <c r="AJ16" s="60">
        <v>1</v>
      </c>
      <c r="AK16" s="61">
        <v>1</v>
      </c>
      <c r="AL16" s="60">
        <v>1</v>
      </c>
      <c r="AM16" s="60">
        <v>1</v>
      </c>
      <c r="AN16" s="61">
        <v>1</v>
      </c>
      <c r="AO16" s="60">
        <v>1</v>
      </c>
      <c r="AP16" s="60">
        <v>1</v>
      </c>
      <c r="AQ16" s="61">
        <v>1</v>
      </c>
      <c r="AR16" s="60">
        <v>1</v>
      </c>
      <c r="AS16" s="60">
        <v>1</v>
      </c>
      <c r="AT16" s="61">
        <v>1</v>
      </c>
      <c r="AU16" s="60">
        <v>1</v>
      </c>
      <c r="AV16" s="60">
        <v>1</v>
      </c>
      <c r="AW16" s="61">
        <v>1</v>
      </c>
      <c r="AX16" s="60">
        <v>1</v>
      </c>
      <c r="AY16" s="60">
        <v>1</v>
      </c>
      <c r="AZ16" s="61">
        <v>1</v>
      </c>
      <c r="BA16" s="60">
        <v>1</v>
      </c>
      <c r="BB16" s="60">
        <v>1</v>
      </c>
      <c r="BC16" s="61">
        <v>1</v>
      </c>
      <c r="BD16" s="60">
        <v>1</v>
      </c>
      <c r="BE16" s="60">
        <v>1</v>
      </c>
      <c r="BF16" s="60">
        <v>1</v>
      </c>
      <c r="BG16" s="60">
        <v>1</v>
      </c>
      <c r="BH16" s="60">
        <v>1</v>
      </c>
      <c r="BI16" s="61">
        <v>1</v>
      </c>
      <c r="BJ16" s="60">
        <v>1</v>
      </c>
      <c r="BK16" s="60">
        <v>1</v>
      </c>
      <c r="BL16" s="61">
        <v>1</v>
      </c>
      <c r="BM16" s="60">
        <v>1</v>
      </c>
      <c r="BN16" s="60">
        <v>1</v>
      </c>
      <c r="BO16" s="61">
        <v>1</v>
      </c>
      <c r="BP16" s="60">
        <v>1</v>
      </c>
      <c r="BQ16" s="60">
        <v>1</v>
      </c>
      <c r="BR16" s="61">
        <v>1</v>
      </c>
      <c r="BS16" s="60">
        <v>1</v>
      </c>
      <c r="BT16" s="60">
        <v>1</v>
      </c>
      <c r="BU16" s="61">
        <v>1</v>
      </c>
      <c r="BV16" s="60">
        <v>1</v>
      </c>
      <c r="BW16" s="60">
        <v>1</v>
      </c>
      <c r="BX16" s="60">
        <v>1</v>
      </c>
      <c r="BY16" s="60">
        <v>1</v>
      </c>
      <c r="BZ16" s="60">
        <v>1</v>
      </c>
      <c r="CA16" s="61">
        <v>1</v>
      </c>
      <c r="CB16" s="60">
        <v>1</v>
      </c>
      <c r="CC16" s="60">
        <v>1</v>
      </c>
      <c r="CD16" s="60">
        <v>1</v>
      </c>
      <c r="CE16" s="60">
        <v>1</v>
      </c>
      <c r="CF16" s="60">
        <v>1</v>
      </c>
      <c r="CG16" s="60">
        <v>1</v>
      </c>
      <c r="CH16" s="60">
        <v>1</v>
      </c>
      <c r="CI16" s="60">
        <v>1</v>
      </c>
      <c r="CJ16" s="61">
        <v>1</v>
      </c>
      <c r="CK16" s="60">
        <v>1</v>
      </c>
      <c r="CL16" s="60">
        <v>1</v>
      </c>
      <c r="CM16" s="61">
        <v>1</v>
      </c>
      <c r="CN16" s="60">
        <v>1</v>
      </c>
      <c r="CO16" s="60">
        <v>1</v>
      </c>
      <c r="CP16" s="61">
        <v>1</v>
      </c>
      <c r="CQ16" s="60">
        <v>1</v>
      </c>
      <c r="CR16" s="60">
        <v>1</v>
      </c>
      <c r="CS16" s="61">
        <v>1</v>
      </c>
      <c r="CT16" s="60">
        <v>1</v>
      </c>
      <c r="CU16" s="60">
        <v>1</v>
      </c>
      <c r="CV16" s="61">
        <v>1</v>
      </c>
      <c r="CW16" s="60">
        <v>1</v>
      </c>
      <c r="CX16" s="60">
        <v>1</v>
      </c>
      <c r="CY16" s="61">
        <v>1</v>
      </c>
      <c r="CZ16" s="60">
        <v>0</v>
      </c>
      <c r="DA16" s="60">
        <v>1</v>
      </c>
      <c r="DB16" s="61">
        <v>1</v>
      </c>
    </row>
    <row r="17" spans="1:106">
      <c r="A17" s="28">
        <v>10</v>
      </c>
      <c r="B17" s="262"/>
      <c r="C17" s="264" t="s">
        <v>83</v>
      </c>
      <c r="D17" s="265"/>
      <c r="E17" s="60">
        <v>1</v>
      </c>
      <c r="F17" s="60">
        <v>1</v>
      </c>
      <c r="G17" s="61">
        <v>1</v>
      </c>
      <c r="H17" s="60">
        <v>1</v>
      </c>
      <c r="I17" s="60">
        <v>1</v>
      </c>
      <c r="J17" s="61">
        <v>1</v>
      </c>
      <c r="K17" s="60">
        <v>1</v>
      </c>
      <c r="L17" s="60">
        <v>1</v>
      </c>
      <c r="M17" s="61">
        <v>1</v>
      </c>
      <c r="N17" s="60">
        <v>1</v>
      </c>
      <c r="O17" s="60">
        <v>1</v>
      </c>
      <c r="P17" s="61">
        <v>1</v>
      </c>
      <c r="Q17" s="60">
        <v>1</v>
      </c>
      <c r="R17" s="60">
        <v>1</v>
      </c>
      <c r="S17" s="61">
        <v>1</v>
      </c>
      <c r="T17" s="60">
        <v>1</v>
      </c>
      <c r="U17" s="60">
        <v>1</v>
      </c>
      <c r="V17" s="61">
        <v>1</v>
      </c>
      <c r="W17" s="60">
        <v>1</v>
      </c>
      <c r="X17" s="60">
        <v>1</v>
      </c>
      <c r="Y17" s="61">
        <v>1</v>
      </c>
      <c r="Z17" s="60">
        <v>1</v>
      </c>
      <c r="AA17" s="60">
        <v>1</v>
      </c>
      <c r="AB17" s="61">
        <v>1</v>
      </c>
      <c r="AC17" s="60">
        <v>1</v>
      </c>
      <c r="AD17" s="60">
        <v>1</v>
      </c>
      <c r="AE17" s="61">
        <v>1</v>
      </c>
      <c r="AF17" s="60">
        <v>1</v>
      </c>
      <c r="AG17" s="60">
        <v>1</v>
      </c>
      <c r="AH17" s="60">
        <v>1</v>
      </c>
      <c r="AI17" s="60">
        <v>1</v>
      </c>
      <c r="AJ17" s="60">
        <v>1</v>
      </c>
      <c r="AK17" s="61">
        <v>1</v>
      </c>
      <c r="AL17" s="60">
        <v>1</v>
      </c>
      <c r="AM17" s="60">
        <v>1</v>
      </c>
      <c r="AN17" s="61">
        <v>1</v>
      </c>
      <c r="AO17" s="60">
        <v>1</v>
      </c>
      <c r="AP17" s="60">
        <v>1</v>
      </c>
      <c r="AQ17" s="61">
        <v>1</v>
      </c>
      <c r="AR17" s="60">
        <v>1</v>
      </c>
      <c r="AS17" s="60">
        <v>1</v>
      </c>
      <c r="AT17" s="61">
        <v>1</v>
      </c>
      <c r="AU17" s="60">
        <v>0</v>
      </c>
      <c r="AV17" s="60">
        <v>0</v>
      </c>
      <c r="AW17" s="61">
        <v>1</v>
      </c>
      <c r="AX17" s="60">
        <v>1</v>
      </c>
      <c r="AY17" s="60">
        <v>1</v>
      </c>
      <c r="AZ17" s="61">
        <v>1</v>
      </c>
      <c r="BA17" s="60">
        <v>1</v>
      </c>
      <c r="BB17" s="60">
        <v>1</v>
      </c>
      <c r="BC17" s="61">
        <v>1</v>
      </c>
      <c r="BD17" s="60">
        <v>1</v>
      </c>
      <c r="BE17" s="60">
        <v>1</v>
      </c>
      <c r="BF17" s="60">
        <v>1</v>
      </c>
      <c r="BG17" s="60">
        <v>1</v>
      </c>
      <c r="BH17" s="60">
        <v>1</v>
      </c>
      <c r="BI17" s="61">
        <v>1</v>
      </c>
      <c r="BJ17" s="60">
        <v>1</v>
      </c>
      <c r="BK17" s="60">
        <v>1</v>
      </c>
      <c r="BL17" s="61">
        <v>1</v>
      </c>
      <c r="BM17" s="60">
        <v>1</v>
      </c>
      <c r="BN17" s="60">
        <v>1</v>
      </c>
      <c r="BO17" s="61">
        <v>1</v>
      </c>
      <c r="BP17" s="60">
        <v>1</v>
      </c>
      <c r="BQ17" s="60">
        <v>1</v>
      </c>
      <c r="BR17" s="61">
        <v>1</v>
      </c>
      <c r="BS17" s="60">
        <v>1</v>
      </c>
      <c r="BT17" s="60">
        <v>1</v>
      </c>
      <c r="BU17" s="61">
        <v>1</v>
      </c>
      <c r="BV17" s="60">
        <v>1</v>
      </c>
      <c r="BW17" s="60">
        <v>1</v>
      </c>
      <c r="BX17" s="60">
        <v>1</v>
      </c>
      <c r="BY17" s="60">
        <v>1</v>
      </c>
      <c r="BZ17" s="60">
        <v>1</v>
      </c>
      <c r="CA17" s="61">
        <v>1</v>
      </c>
      <c r="CB17" s="60">
        <v>1</v>
      </c>
      <c r="CC17" s="60">
        <v>1</v>
      </c>
      <c r="CD17" s="60">
        <v>1</v>
      </c>
      <c r="CE17" s="60">
        <v>1</v>
      </c>
      <c r="CF17" s="60">
        <v>1</v>
      </c>
      <c r="CG17" s="60">
        <v>1</v>
      </c>
      <c r="CH17" s="60">
        <v>1</v>
      </c>
      <c r="CI17" s="60">
        <v>1</v>
      </c>
      <c r="CJ17" s="61">
        <v>1</v>
      </c>
      <c r="CK17" s="60">
        <v>1</v>
      </c>
      <c r="CL17" s="60">
        <v>1</v>
      </c>
      <c r="CM17" s="61">
        <v>1</v>
      </c>
      <c r="CN17" s="60">
        <v>1</v>
      </c>
      <c r="CO17" s="60">
        <v>1</v>
      </c>
      <c r="CP17" s="61">
        <v>1</v>
      </c>
      <c r="CQ17" s="60">
        <v>0</v>
      </c>
      <c r="CR17" s="60">
        <v>0</v>
      </c>
      <c r="CS17" s="61">
        <v>0</v>
      </c>
      <c r="CT17" s="60">
        <v>0</v>
      </c>
      <c r="CU17" s="60">
        <v>0</v>
      </c>
      <c r="CV17" s="61">
        <v>0</v>
      </c>
      <c r="CW17" s="60">
        <v>0</v>
      </c>
      <c r="CX17" s="60">
        <v>0</v>
      </c>
      <c r="CY17" s="61">
        <v>1</v>
      </c>
      <c r="CZ17" s="60">
        <v>0</v>
      </c>
      <c r="DA17" s="60">
        <v>1</v>
      </c>
      <c r="DB17" s="61">
        <v>1</v>
      </c>
    </row>
    <row r="18" spans="1:106">
      <c r="A18" s="28">
        <v>11</v>
      </c>
      <c r="B18" s="262"/>
      <c r="C18" s="264" t="s">
        <v>84</v>
      </c>
      <c r="D18" s="265"/>
      <c r="E18" s="60">
        <v>1</v>
      </c>
      <c r="F18" s="60">
        <v>1</v>
      </c>
      <c r="G18" s="61">
        <v>1</v>
      </c>
      <c r="H18" s="60">
        <v>1</v>
      </c>
      <c r="I18" s="60">
        <v>1</v>
      </c>
      <c r="J18" s="61">
        <v>1</v>
      </c>
      <c r="K18" s="60">
        <v>1</v>
      </c>
      <c r="L18" s="60">
        <v>1</v>
      </c>
      <c r="M18" s="61">
        <v>1</v>
      </c>
      <c r="N18" s="60">
        <v>1</v>
      </c>
      <c r="O18" s="60">
        <v>1</v>
      </c>
      <c r="P18" s="61">
        <v>1</v>
      </c>
      <c r="Q18" s="60">
        <v>1</v>
      </c>
      <c r="R18" s="60">
        <v>1</v>
      </c>
      <c r="S18" s="61">
        <v>1</v>
      </c>
      <c r="T18" s="60">
        <v>1</v>
      </c>
      <c r="U18" s="60">
        <v>1</v>
      </c>
      <c r="V18" s="61">
        <v>1</v>
      </c>
      <c r="W18" s="60">
        <v>1</v>
      </c>
      <c r="X18" s="60">
        <v>1</v>
      </c>
      <c r="Y18" s="61">
        <v>1</v>
      </c>
      <c r="Z18" s="60">
        <v>1</v>
      </c>
      <c r="AA18" s="60">
        <v>1</v>
      </c>
      <c r="AB18" s="61">
        <v>1</v>
      </c>
      <c r="AC18" s="60">
        <v>1</v>
      </c>
      <c r="AD18" s="60">
        <v>1</v>
      </c>
      <c r="AE18" s="61">
        <v>1</v>
      </c>
      <c r="AF18" s="60">
        <v>1</v>
      </c>
      <c r="AG18" s="60">
        <v>1</v>
      </c>
      <c r="AH18" s="60">
        <v>1</v>
      </c>
      <c r="AI18" s="60">
        <v>1</v>
      </c>
      <c r="AJ18" s="60">
        <v>1</v>
      </c>
      <c r="AK18" s="61">
        <v>1</v>
      </c>
      <c r="AL18" s="60">
        <v>1</v>
      </c>
      <c r="AM18" s="60">
        <v>1</v>
      </c>
      <c r="AN18" s="61">
        <v>1</v>
      </c>
      <c r="AO18" s="60">
        <v>1</v>
      </c>
      <c r="AP18" s="60">
        <v>1</v>
      </c>
      <c r="AQ18" s="61">
        <v>1</v>
      </c>
      <c r="AR18" s="60">
        <v>1</v>
      </c>
      <c r="AS18" s="60">
        <v>1</v>
      </c>
      <c r="AT18" s="61">
        <v>1</v>
      </c>
      <c r="AU18" s="60">
        <v>0</v>
      </c>
      <c r="AV18" s="60">
        <v>0</v>
      </c>
      <c r="AW18" s="61">
        <v>1</v>
      </c>
      <c r="AX18" s="60">
        <v>1</v>
      </c>
      <c r="AY18" s="60">
        <v>1</v>
      </c>
      <c r="AZ18" s="61">
        <v>1</v>
      </c>
      <c r="BA18" s="60">
        <v>1</v>
      </c>
      <c r="BB18" s="60">
        <v>1</v>
      </c>
      <c r="BC18" s="61">
        <v>1</v>
      </c>
      <c r="BD18" s="60">
        <v>1</v>
      </c>
      <c r="BE18" s="60">
        <v>1</v>
      </c>
      <c r="BF18" s="60">
        <v>1</v>
      </c>
      <c r="BG18" s="60">
        <v>1</v>
      </c>
      <c r="BH18" s="60">
        <v>1</v>
      </c>
      <c r="BI18" s="61">
        <v>1</v>
      </c>
      <c r="BJ18" s="60">
        <v>1</v>
      </c>
      <c r="BK18" s="60">
        <v>1</v>
      </c>
      <c r="BL18" s="61">
        <v>1</v>
      </c>
      <c r="BM18" s="60">
        <v>1</v>
      </c>
      <c r="BN18" s="60">
        <v>1</v>
      </c>
      <c r="BO18" s="61">
        <v>1</v>
      </c>
      <c r="BP18" s="60">
        <v>1</v>
      </c>
      <c r="BQ18" s="60">
        <v>1</v>
      </c>
      <c r="BR18" s="61">
        <v>1</v>
      </c>
      <c r="BS18" s="60">
        <v>1</v>
      </c>
      <c r="BT18" s="60">
        <v>1</v>
      </c>
      <c r="BU18" s="61">
        <v>1</v>
      </c>
      <c r="BV18" s="60">
        <v>1</v>
      </c>
      <c r="BW18" s="60">
        <v>1</v>
      </c>
      <c r="BX18" s="60">
        <v>1</v>
      </c>
      <c r="BY18" s="60">
        <v>1</v>
      </c>
      <c r="BZ18" s="60">
        <v>1</v>
      </c>
      <c r="CA18" s="61">
        <v>1</v>
      </c>
      <c r="CB18" s="60">
        <v>1</v>
      </c>
      <c r="CC18" s="60">
        <v>1</v>
      </c>
      <c r="CD18" s="60">
        <v>1</v>
      </c>
      <c r="CE18" s="60">
        <v>1</v>
      </c>
      <c r="CF18" s="60">
        <v>1</v>
      </c>
      <c r="CG18" s="60">
        <v>1</v>
      </c>
      <c r="CH18" s="60">
        <v>1</v>
      </c>
      <c r="CI18" s="60">
        <v>1</v>
      </c>
      <c r="CJ18" s="61">
        <v>1</v>
      </c>
      <c r="CK18" s="60">
        <v>1</v>
      </c>
      <c r="CL18" s="60">
        <v>1</v>
      </c>
      <c r="CM18" s="61">
        <v>1</v>
      </c>
      <c r="CN18" s="60">
        <v>1</v>
      </c>
      <c r="CO18" s="60">
        <v>1</v>
      </c>
      <c r="CP18" s="61">
        <v>1</v>
      </c>
      <c r="CQ18" s="60">
        <v>0</v>
      </c>
      <c r="CR18" s="60">
        <v>0</v>
      </c>
      <c r="CS18" s="61">
        <v>0</v>
      </c>
      <c r="CT18" s="60">
        <v>0</v>
      </c>
      <c r="CU18" s="60">
        <v>0</v>
      </c>
      <c r="CV18" s="61">
        <v>0</v>
      </c>
      <c r="CW18" s="60">
        <v>0</v>
      </c>
      <c r="CX18" s="60">
        <v>0</v>
      </c>
      <c r="CY18" s="61">
        <v>1</v>
      </c>
      <c r="CZ18" s="60">
        <v>1</v>
      </c>
      <c r="DA18" s="60">
        <v>1</v>
      </c>
      <c r="DB18" s="61">
        <v>1</v>
      </c>
    </row>
    <row r="19" spans="1:106">
      <c r="A19" s="28">
        <v>12</v>
      </c>
      <c r="B19" s="262"/>
      <c r="C19" s="264" t="s">
        <v>85</v>
      </c>
      <c r="D19" s="265"/>
      <c r="E19" s="60">
        <v>1</v>
      </c>
      <c r="F19" s="60">
        <v>1</v>
      </c>
      <c r="G19" s="61">
        <v>1</v>
      </c>
      <c r="H19" s="60">
        <v>1</v>
      </c>
      <c r="I19" s="60">
        <v>1</v>
      </c>
      <c r="J19" s="61">
        <v>1</v>
      </c>
      <c r="K19" s="60">
        <v>1</v>
      </c>
      <c r="L19" s="60">
        <v>1</v>
      </c>
      <c r="M19" s="61">
        <v>1</v>
      </c>
      <c r="N19" s="60">
        <v>1</v>
      </c>
      <c r="O19" s="60">
        <v>1</v>
      </c>
      <c r="P19" s="61">
        <v>1</v>
      </c>
      <c r="Q19" s="60">
        <v>1</v>
      </c>
      <c r="R19" s="60">
        <v>1</v>
      </c>
      <c r="S19" s="61">
        <v>1</v>
      </c>
      <c r="T19" s="60">
        <v>1</v>
      </c>
      <c r="U19" s="60">
        <v>1</v>
      </c>
      <c r="V19" s="61">
        <v>1</v>
      </c>
      <c r="W19" s="60">
        <v>1</v>
      </c>
      <c r="X19" s="60">
        <v>1</v>
      </c>
      <c r="Y19" s="61">
        <v>1</v>
      </c>
      <c r="Z19" s="60">
        <v>1</v>
      </c>
      <c r="AA19" s="60">
        <v>1</v>
      </c>
      <c r="AB19" s="61">
        <v>1</v>
      </c>
      <c r="AC19" s="60">
        <v>1</v>
      </c>
      <c r="AD19" s="60">
        <v>1</v>
      </c>
      <c r="AE19" s="61">
        <v>1</v>
      </c>
      <c r="AF19" s="60">
        <v>1</v>
      </c>
      <c r="AG19" s="60">
        <v>1</v>
      </c>
      <c r="AH19" s="60">
        <v>1</v>
      </c>
      <c r="AI19" s="60">
        <v>1</v>
      </c>
      <c r="AJ19" s="60">
        <v>1</v>
      </c>
      <c r="AK19" s="61">
        <v>1</v>
      </c>
      <c r="AL19" s="60">
        <v>1</v>
      </c>
      <c r="AM19" s="60">
        <v>1</v>
      </c>
      <c r="AN19" s="61">
        <v>1</v>
      </c>
      <c r="AO19" s="60">
        <v>1</v>
      </c>
      <c r="AP19" s="60">
        <v>1</v>
      </c>
      <c r="AQ19" s="61">
        <v>1</v>
      </c>
      <c r="AR19" s="60">
        <v>1</v>
      </c>
      <c r="AS19" s="60">
        <v>1</v>
      </c>
      <c r="AT19" s="61">
        <v>1</v>
      </c>
      <c r="AU19" s="60">
        <v>1</v>
      </c>
      <c r="AV19" s="60">
        <v>1</v>
      </c>
      <c r="AW19" s="61">
        <v>1</v>
      </c>
      <c r="AX19" s="60">
        <v>1</v>
      </c>
      <c r="AY19" s="60">
        <v>1</v>
      </c>
      <c r="AZ19" s="61">
        <v>1</v>
      </c>
      <c r="BA19" s="60">
        <v>1</v>
      </c>
      <c r="BB19" s="60">
        <v>1</v>
      </c>
      <c r="BC19" s="61">
        <v>1</v>
      </c>
      <c r="BD19" s="60">
        <v>1</v>
      </c>
      <c r="BE19" s="60">
        <v>1</v>
      </c>
      <c r="BF19" s="60">
        <v>1</v>
      </c>
      <c r="BG19" s="60">
        <v>1</v>
      </c>
      <c r="BH19" s="60">
        <v>1</v>
      </c>
      <c r="BI19" s="61">
        <v>1</v>
      </c>
      <c r="BJ19" s="60">
        <v>1</v>
      </c>
      <c r="BK19" s="60">
        <v>1</v>
      </c>
      <c r="BL19" s="61">
        <v>1</v>
      </c>
      <c r="BM19" s="60">
        <v>1</v>
      </c>
      <c r="BN19" s="60">
        <v>1</v>
      </c>
      <c r="BO19" s="61">
        <v>1</v>
      </c>
      <c r="BP19" s="60">
        <v>1</v>
      </c>
      <c r="BQ19" s="60">
        <v>1</v>
      </c>
      <c r="BR19" s="61">
        <v>1</v>
      </c>
      <c r="BS19" s="60">
        <v>1</v>
      </c>
      <c r="BT19" s="60">
        <v>1</v>
      </c>
      <c r="BU19" s="61">
        <v>1</v>
      </c>
      <c r="BV19" s="60">
        <v>1</v>
      </c>
      <c r="BW19" s="60">
        <v>1</v>
      </c>
      <c r="BX19" s="60">
        <v>1</v>
      </c>
      <c r="BY19" s="60">
        <v>1</v>
      </c>
      <c r="BZ19" s="60">
        <v>1</v>
      </c>
      <c r="CA19" s="61">
        <v>1</v>
      </c>
      <c r="CB19" s="60">
        <v>1</v>
      </c>
      <c r="CC19" s="60">
        <v>1</v>
      </c>
      <c r="CD19" s="60">
        <v>1</v>
      </c>
      <c r="CE19" s="60">
        <v>1</v>
      </c>
      <c r="CF19" s="60">
        <v>1</v>
      </c>
      <c r="CG19" s="60">
        <v>1</v>
      </c>
      <c r="CH19" s="60">
        <v>1</v>
      </c>
      <c r="CI19" s="60">
        <v>1</v>
      </c>
      <c r="CJ19" s="61">
        <v>1</v>
      </c>
      <c r="CK19" s="60">
        <v>1</v>
      </c>
      <c r="CL19" s="60">
        <v>1</v>
      </c>
      <c r="CM19" s="61">
        <v>1</v>
      </c>
      <c r="CN19" s="60">
        <v>1</v>
      </c>
      <c r="CO19" s="60">
        <v>1</v>
      </c>
      <c r="CP19" s="61">
        <v>1</v>
      </c>
      <c r="CQ19" s="60">
        <v>0</v>
      </c>
      <c r="CR19" s="60">
        <v>0</v>
      </c>
      <c r="CS19" s="61">
        <v>0</v>
      </c>
      <c r="CT19" s="60">
        <v>0</v>
      </c>
      <c r="CU19" s="60">
        <v>0</v>
      </c>
      <c r="CV19" s="61">
        <v>0</v>
      </c>
      <c r="CW19" s="60">
        <v>1</v>
      </c>
      <c r="CX19" s="60">
        <v>1</v>
      </c>
      <c r="CY19" s="61">
        <v>1</v>
      </c>
      <c r="CZ19" s="60">
        <v>0</v>
      </c>
      <c r="DA19" s="60">
        <v>1</v>
      </c>
      <c r="DB19" s="61">
        <v>1</v>
      </c>
    </row>
    <row r="20" spans="1:106">
      <c r="A20" s="28">
        <v>13</v>
      </c>
      <c r="B20" s="262"/>
      <c r="C20" s="264" t="s">
        <v>86</v>
      </c>
      <c r="D20" s="265"/>
      <c r="E20" s="60">
        <v>1</v>
      </c>
      <c r="F20" s="60">
        <v>1</v>
      </c>
      <c r="G20" s="61">
        <v>1</v>
      </c>
      <c r="H20" s="60">
        <v>1</v>
      </c>
      <c r="I20" s="60">
        <v>1</v>
      </c>
      <c r="J20" s="61">
        <v>1</v>
      </c>
      <c r="K20" s="60">
        <v>0</v>
      </c>
      <c r="L20" s="60">
        <v>0</v>
      </c>
      <c r="M20" s="61">
        <v>0</v>
      </c>
      <c r="N20" s="60">
        <v>1</v>
      </c>
      <c r="O20" s="60">
        <v>1</v>
      </c>
      <c r="P20" s="61">
        <v>1</v>
      </c>
      <c r="Q20" s="60">
        <v>1</v>
      </c>
      <c r="R20" s="60">
        <v>1</v>
      </c>
      <c r="S20" s="61">
        <v>1</v>
      </c>
      <c r="T20" s="60">
        <v>1</v>
      </c>
      <c r="U20" s="60">
        <v>1</v>
      </c>
      <c r="V20" s="61">
        <v>1</v>
      </c>
      <c r="W20" s="60">
        <v>1</v>
      </c>
      <c r="X20" s="60">
        <v>1</v>
      </c>
      <c r="Y20" s="61">
        <v>1</v>
      </c>
      <c r="Z20" s="60">
        <v>1</v>
      </c>
      <c r="AA20" s="60">
        <v>1</v>
      </c>
      <c r="AB20" s="61">
        <v>1</v>
      </c>
      <c r="AC20" s="60">
        <v>1</v>
      </c>
      <c r="AD20" s="60">
        <v>1</v>
      </c>
      <c r="AE20" s="61">
        <v>1</v>
      </c>
      <c r="AF20" s="60">
        <v>1</v>
      </c>
      <c r="AG20" s="60">
        <v>1</v>
      </c>
      <c r="AH20" s="60">
        <v>1</v>
      </c>
      <c r="AI20" s="60">
        <v>1</v>
      </c>
      <c r="AJ20" s="60">
        <v>1</v>
      </c>
      <c r="AK20" s="61">
        <v>1</v>
      </c>
      <c r="AL20" s="60">
        <v>1</v>
      </c>
      <c r="AM20" s="60">
        <v>1</v>
      </c>
      <c r="AN20" s="61">
        <v>1</v>
      </c>
      <c r="AO20" s="60">
        <v>1</v>
      </c>
      <c r="AP20" s="60">
        <v>1</v>
      </c>
      <c r="AQ20" s="61">
        <v>1</v>
      </c>
      <c r="AR20" s="60">
        <v>1</v>
      </c>
      <c r="AS20" s="60">
        <v>1</v>
      </c>
      <c r="AT20" s="61">
        <v>1</v>
      </c>
      <c r="AU20" s="60">
        <v>1</v>
      </c>
      <c r="AV20" s="60">
        <v>1</v>
      </c>
      <c r="AW20" s="61">
        <v>1</v>
      </c>
      <c r="AX20" s="60">
        <v>1</v>
      </c>
      <c r="AY20" s="60">
        <v>1</v>
      </c>
      <c r="AZ20" s="61">
        <v>1</v>
      </c>
      <c r="BA20" s="60">
        <v>1</v>
      </c>
      <c r="BB20" s="60">
        <v>1</v>
      </c>
      <c r="BC20" s="61">
        <v>1</v>
      </c>
      <c r="BD20" s="60">
        <v>1</v>
      </c>
      <c r="BE20" s="60">
        <v>1</v>
      </c>
      <c r="BF20" s="60">
        <v>1</v>
      </c>
      <c r="BG20" s="60">
        <v>1</v>
      </c>
      <c r="BH20" s="60">
        <v>1</v>
      </c>
      <c r="BI20" s="61">
        <v>1</v>
      </c>
      <c r="BJ20" s="60">
        <v>1</v>
      </c>
      <c r="BK20" s="60">
        <v>1</v>
      </c>
      <c r="BL20" s="61">
        <v>1</v>
      </c>
      <c r="BM20" s="60">
        <v>1</v>
      </c>
      <c r="BN20" s="60">
        <v>1</v>
      </c>
      <c r="BO20" s="61">
        <v>1</v>
      </c>
      <c r="BP20" s="60">
        <v>1</v>
      </c>
      <c r="BQ20" s="60">
        <v>1</v>
      </c>
      <c r="BR20" s="61">
        <v>1</v>
      </c>
      <c r="BS20" s="60">
        <v>1</v>
      </c>
      <c r="BT20" s="60">
        <v>1</v>
      </c>
      <c r="BU20" s="61">
        <v>1</v>
      </c>
      <c r="BV20" s="60">
        <v>1</v>
      </c>
      <c r="BW20" s="60">
        <v>1</v>
      </c>
      <c r="BX20" s="60">
        <v>1</v>
      </c>
      <c r="BY20" s="60">
        <v>1</v>
      </c>
      <c r="BZ20" s="60">
        <v>1</v>
      </c>
      <c r="CA20" s="61">
        <v>1</v>
      </c>
      <c r="CB20" s="60">
        <v>1</v>
      </c>
      <c r="CC20" s="60">
        <v>1</v>
      </c>
      <c r="CD20" s="60">
        <v>1</v>
      </c>
      <c r="CE20" s="60">
        <v>1</v>
      </c>
      <c r="CF20" s="60">
        <v>1</v>
      </c>
      <c r="CG20" s="60">
        <v>1</v>
      </c>
      <c r="CH20" s="60">
        <v>1</v>
      </c>
      <c r="CI20" s="60">
        <v>1</v>
      </c>
      <c r="CJ20" s="61">
        <v>1</v>
      </c>
      <c r="CK20" s="60">
        <v>1</v>
      </c>
      <c r="CL20" s="60">
        <v>1</v>
      </c>
      <c r="CM20" s="61">
        <v>1</v>
      </c>
      <c r="CN20" s="60">
        <v>1</v>
      </c>
      <c r="CO20" s="60">
        <v>1</v>
      </c>
      <c r="CP20" s="61">
        <v>1</v>
      </c>
      <c r="CQ20" s="60">
        <v>0</v>
      </c>
      <c r="CR20" s="60">
        <v>0</v>
      </c>
      <c r="CS20" s="61">
        <v>0</v>
      </c>
      <c r="CT20" s="60">
        <v>1</v>
      </c>
      <c r="CU20" s="60">
        <v>1</v>
      </c>
      <c r="CV20" s="61">
        <v>1</v>
      </c>
      <c r="CW20" s="60">
        <v>0</v>
      </c>
      <c r="CX20" s="60">
        <v>0</v>
      </c>
      <c r="CY20" s="61">
        <v>1</v>
      </c>
      <c r="CZ20" s="60">
        <v>0</v>
      </c>
      <c r="DA20" s="60">
        <v>1</v>
      </c>
      <c r="DB20" s="61">
        <v>1</v>
      </c>
    </row>
    <row r="21" spans="1:106">
      <c r="A21" s="28">
        <v>14</v>
      </c>
      <c r="B21" s="262"/>
      <c r="C21" s="264" t="s">
        <v>87</v>
      </c>
      <c r="D21" s="265"/>
      <c r="E21" s="60">
        <v>1</v>
      </c>
      <c r="F21" s="60">
        <v>1</v>
      </c>
      <c r="G21" s="61">
        <v>1</v>
      </c>
      <c r="H21" s="60">
        <v>1</v>
      </c>
      <c r="I21" s="60">
        <v>1</v>
      </c>
      <c r="J21" s="61">
        <v>1</v>
      </c>
      <c r="K21" s="60">
        <v>0</v>
      </c>
      <c r="L21" s="60">
        <v>0</v>
      </c>
      <c r="M21" s="61">
        <v>0</v>
      </c>
      <c r="N21" s="60">
        <v>1</v>
      </c>
      <c r="O21" s="60">
        <v>1</v>
      </c>
      <c r="P21" s="61">
        <v>1</v>
      </c>
      <c r="Q21" s="60">
        <v>1</v>
      </c>
      <c r="R21" s="60">
        <v>1</v>
      </c>
      <c r="S21" s="61">
        <v>1</v>
      </c>
      <c r="T21" s="60">
        <v>1</v>
      </c>
      <c r="U21" s="60">
        <v>1</v>
      </c>
      <c r="V21" s="61">
        <v>1</v>
      </c>
      <c r="W21" s="60">
        <v>1</v>
      </c>
      <c r="X21" s="60">
        <v>1</v>
      </c>
      <c r="Y21" s="61">
        <v>1</v>
      </c>
      <c r="Z21" s="60">
        <v>1</v>
      </c>
      <c r="AA21" s="60">
        <v>1</v>
      </c>
      <c r="AB21" s="61">
        <v>1</v>
      </c>
      <c r="AC21" s="60">
        <v>1</v>
      </c>
      <c r="AD21" s="60">
        <v>1</v>
      </c>
      <c r="AE21" s="61">
        <v>1</v>
      </c>
      <c r="AF21" s="60">
        <v>1</v>
      </c>
      <c r="AG21" s="60">
        <v>1</v>
      </c>
      <c r="AH21" s="60">
        <v>1</v>
      </c>
      <c r="AI21" s="60">
        <v>1</v>
      </c>
      <c r="AJ21" s="60">
        <v>1</v>
      </c>
      <c r="AK21" s="61">
        <v>1</v>
      </c>
      <c r="AL21" s="60">
        <v>1</v>
      </c>
      <c r="AM21" s="60">
        <v>1</v>
      </c>
      <c r="AN21" s="61">
        <v>1</v>
      </c>
      <c r="AO21" s="60">
        <v>1</v>
      </c>
      <c r="AP21" s="60">
        <v>1</v>
      </c>
      <c r="AQ21" s="61">
        <v>1</v>
      </c>
      <c r="AR21" s="60">
        <v>1</v>
      </c>
      <c r="AS21" s="60">
        <v>1</v>
      </c>
      <c r="AT21" s="61">
        <v>1</v>
      </c>
      <c r="AU21" s="60">
        <v>1</v>
      </c>
      <c r="AV21" s="60">
        <v>0</v>
      </c>
      <c r="AW21" s="61">
        <v>1</v>
      </c>
      <c r="AX21" s="60">
        <v>1</v>
      </c>
      <c r="AY21" s="60">
        <v>1</v>
      </c>
      <c r="AZ21" s="61">
        <v>1</v>
      </c>
      <c r="BA21" s="60">
        <v>1</v>
      </c>
      <c r="BB21" s="60">
        <v>1</v>
      </c>
      <c r="BC21" s="61">
        <v>1</v>
      </c>
      <c r="BD21" s="60">
        <v>1</v>
      </c>
      <c r="BE21" s="60">
        <v>1</v>
      </c>
      <c r="BF21" s="60">
        <v>1</v>
      </c>
      <c r="BG21" s="60">
        <v>1</v>
      </c>
      <c r="BH21" s="60">
        <v>1</v>
      </c>
      <c r="BI21" s="61">
        <v>1</v>
      </c>
      <c r="BJ21" s="60">
        <v>1</v>
      </c>
      <c r="BK21" s="60">
        <v>1</v>
      </c>
      <c r="BL21" s="61">
        <v>1</v>
      </c>
      <c r="BM21" s="60">
        <v>1</v>
      </c>
      <c r="BN21" s="60">
        <v>1</v>
      </c>
      <c r="BO21" s="61">
        <v>1</v>
      </c>
      <c r="BP21" s="60">
        <v>1</v>
      </c>
      <c r="BQ21" s="60">
        <v>1</v>
      </c>
      <c r="BR21" s="61">
        <v>1</v>
      </c>
      <c r="BS21" s="60">
        <v>1</v>
      </c>
      <c r="BT21" s="60">
        <v>1</v>
      </c>
      <c r="BU21" s="61">
        <v>1</v>
      </c>
      <c r="BV21" s="60">
        <v>1</v>
      </c>
      <c r="BW21" s="60">
        <v>1</v>
      </c>
      <c r="BX21" s="60">
        <v>1</v>
      </c>
      <c r="BY21" s="60">
        <v>1</v>
      </c>
      <c r="BZ21" s="60">
        <v>1</v>
      </c>
      <c r="CA21" s="61">
        <v>1</v>
      </c>
      <c r="CB21" s="60">
        <v>1</v>
      </c>
      <c r="CC21" s="60">
        <v>1</v>
      </c>
      <c r="CD21" s="60">
        <v>1</v>
      </c>
      <c r="CE21" s="60">
        <v>1</v>
      </c>
      <c r="CF21" s="60">
        <v>1</v>
      </c>
      <c r="CG21" s="60">
        <v>1</v>
      </c>
      <c r="CH21" s="60">
        <v>1</v>
      </c>
      <c r="CI21" s="60">
        <v>1</v>
      </c>
      <c r="CJ21" s="61">
        <v>1</v>
      </c>
      <c r="CK21" s="60">
        <v>1</v>
      </c>
      <c r="CL21" s="60">
        <v>1</v>
      </c>
      <c r="CM21" s="61">
        <v>1</v>
      </c>
      <c r="CN21" s="60">
        <v>1</v>
      </c>
      <c r="CO21" s="60">
        <v>1</v>
      </c>
      <c r="CP21" s="61">
        <v>1</v>
      </c>
      <c r="CQ21" s="60">
        <v>0</v>
      </c>
      <c r="CR21" s="60">
        <v>0</v>
      </c>
      <c r="CS21" s="61">
        <v>0</v>
      </c>
      <c r="CT21" s="60">
        <v>1</v>
      </c>
      <c r="CU21" s="60">
        <v>1</v>
      </c>
      <c r="CV21" s="61">
        <v>1</v>
      </c>
      <c r="CW21" s="60">
        <v>1</v>
      </c>
      <c r="CX21" s="60">
        <v>1</v>
      </c>
      <c r="CY21" s="61">
        <v>1</v>
      </c>
      <c r="CZ21" s="60">
        <v>0</v>
      </c>
      <c r="DA21" s="60">
        <v>1</v>
      </c>
      <c r="DB21" s="61">
        <v>1</v>
      </c>
    </row>
    <row r="22" spans="1:106">
      <c r="A22" s="28">
        <v>15</v>
      </c>
      <c r="B22" s="262"/>
      <c r="C22" s="264" t="s">
        <v>88</v>
      </c>
      <c r="D22" s="265"/>
      <c r="E22" s="60">
        <v>1</v>
      </c>
      <c r="F22" s="60">
        <v>1</v>
      </c>
      <c r="G22" s="61">
        <v>1</v>
      </c>
      <c r="H22" s="60">
        <v>1</v>
      </c>
      <c r="I22" s="60">
        <v>1</v>
      </c>
      <c r="J22" s="61">
        <v>1</v>
      </c>
      <c r="K22" s="60">
        <v>0</v>
      </c>
      <c r="L22" s="60">
        <v>0</v>
      </c>
      <c r="M22" s="61">
        <v>0</v>
      </c>
      <c r="N22" s="60">
        <v>1</v>
      </c>
      <c r="O22" s="60">
        <v>1</v>
      </c>
      <c r="P22" s="61">
        <v>1</v>
      </c>
      <c r="Q22" s="60">
        <v>1</v>
      </c>
      <c r="R22" s="60">
        <v>1</v>
      </c>
      <c r="S22" s="61">
        <v>1</v>
      </c>
      <c r="T22" s="60">
        <v>1</v>
      </c>
      <c r="U22" s="60">
        <v>1</v>
      </c>
      <c r="V22" s="61">
        <v>1</v>
      </c>
      <c r="W22" s="60">
        <v>1</v>
      </c>
      <c r="X22" s="60">
        <v>1</v>
      </c>
      <c r="Y22" s="61">
        <v>1</v>
      </c>
      <c r="Z22" s="60">
        <v>1</v>
      </c>
      <c r="AA22" s="60">
        <v>1</v>
      </c>
      <c r="AB22" s="61">
        <v>1</v>
      </c>
      <c r="AC22" s="60">
        <v>1</v>
      </c>
      <c r="AD22" s="60">
        <v>1</v>
      </c>
      <c r="AE22" s="61">
        <v>1</v>
      </c>
      <c r="AF22" s="60">
        <v>1</v>
      </c>
      <c r="AG22" s="60">
        <v>1</v>
      </c>
      <c r="AH22" s="60">
        <v>1</v>
      </c>
      <c r="AI22" s="60">
        <v>1</v>
      </c>
      <c r="AJ22" s="60">
        <v>1</v>
      </c>
      <c r="AK22" s="61">
        <v>1</v>
      </c>
      <c r="AL22" s="60">
        <v>1</v>
      </c>
      <c r="AM22" s="60">
        <v>1</v>
      </c>
      <c r="AN22" s="61">
        <v>1</v>
      </c>
      <c r="AO22" s="60">
        <v>1</v>
      </c>
      <c r="AP22" s="60">
        <v>1</v>
      </c>
      <c r="AQ22" s="61">
        <v>1</v>
      </c>
      <c r="AR22" s="60">
        <v>1</v>
      </c>
      <c r="AS22" s="60">
        <v>1</v>
      </c>
      <c r="AT22" s="61">
        <v>1</v>
      </c>
      <c r="AU22" s="60">
        <v>0</v>
      </c>
      <c r="AV22" s="60">
        <v>0</v>
      </c>
      <c r="AW22" s="61">
        <v>1</v>
      </c>
      <c r="AX22" s="60">
        <v>1</v>
      </c>
      <c r="AY22" s="60">
        <v>1</v>
      </c>
      <c r="AZ22" s="61">
        <v>1</v>
      </c>
      <c r="BA22" s="60">
        <v>1</v>
      </c>
      <c r="BB22" s="60">
        <v>1</v>
      </c>
      <c r="BC22" s="61">
        <v>1</v>
      </c>
      <c r="BD22" s="60">
        <v>1</v>
      </c>
      <c r="BE22" s="60">
        <v>1</v>
      </c>
      <c r="BF22" s="60">
        <v>1</v>
      </c>
      <c r="BG22" s="60">
        <v>1</v>
      </c>
      <c r="BH22" s="60">
        <v>1</v>
      </c>
      <c r="BI22" s="61">
        <v>1</v>
      </c>
      <c r="BJ22" s="60">
        <v>1</v>
      </c>
      <c r="BK22" s="60">
        <v>1</v>
      </c>
      <c r="BL22" s="61">
        <v>1</v>
      </c>
      <c r="BM22" s="60">
        <v>1</v>
      </c>
      <c r="BN22" s="60">
        <v>1</v>
      </c>
      <c r="BO22" s="61">
        <v>1</v>
      </c>
      <c r="BP22" s="60">
        <v>1</v>
      </c>
      <c r="BQ22" s="60">
        <v>1</v>
      </c>
      <c r="BR22" s="61">
        <v>1</v>
      </c>
      <c r="BS22" s="60">
        <v>1</v>
      </c>
      <c r="BT22" s="60">
        <v>1</v>
      </c>
      <c r="BU22" s="61">
        <v>1</v>
      </c>
      <c r="BV22" s="60">
        <v>1</v>
      </c>
      <c r="BW22" s="60">
        <v>1</v>
      </c>
      <c r="BX22" s="60">
        <v>1</v>
      </c>
      <c r="BY22" s="60">
        <v>1</v>
      </c>
      <c r="BZ22" s="60">
        <v>1</v>
      </c>
      <c r="CA22" s="61">
        <v>1</v>
      </c>
      <c r="CB22" s="60">
        <v>1</v>
      </c>
      <c r="CC22" s="60">
        <v>1</v>
      </c>
      <c r="CD22" s="60">
        <v>1</v>
      </c>
      <c r="CE22" s="60">
        <v>1</v>
      </c>
      <c r="CF22" s="60">
        <v>1</v>
      </c>
      <c r="CG22" s="60">
        <v>1</v>
      </c>
      <c r="CH22" s="60">
        <v>1</v>
      </c>
      <c r="CI22" s="60">
        <v>1</v>
      </c>
      <c r="CJ22" s="61">
        <v>1</v>
      </c>
      <c r="CK22" s="60">
        <v>1</v>
      </c>
      <c r="CL22" s="60">
        <v>1</v>
      </c>
      <c r="CM22" s="61">
        <v>1</v>
      </c>
      <c r="CN22" s="60">
        <v>1</v>
      </c>
      <c r="CO22" s="60">
        <v>1</v>
      </c>
      <c r="CP22" s="61">
        <v>1</v>
      </c>
      <c r="CQ22" s="60">
        <v>1</v>
      </c>
      <c r="CR22" s="60">
        <v>1</v>
      </c>
      <c r="CS22" s="61">
        <v>1</v>
      </c>
      <c r="CT22" s="60">
        <v>0</v>
      </c>
      <c r="CU22" s="60">
        <v>0</v>
      </c>
      <c r="CV22" s="61">
        <v>0</v>
      </c>
      <c r="CW22" s="60">
        <v>0</v>
      </c>
      <c r="CX22" s="60">
        <v>0</v>
      </c>
      <c r="CY22" s="61">
        <v>1</v>
      </c>
      <c r="CZ22" s="60">
        <v>1</v>
      </c>
      <c r="DA22" s="60">
        <v>1</v>
      </c>
      <c r="DB22" s="61">
        <v>1</v>
      </c>
    </row>
    <row r="23" spans="1:106">
      <c r="A23" s="28">
        <v>16</v>
      </c>
      <c r="B23" s="262"/>
      <c r="C23" s="264" t="s">
        <v>89</v>
      </c>
      <c r="D23" s="265"/>
      <c r="E23" s="60">
        <v>1</v>
      </c>
      <c r="F23" s="60">
        <v>1</v>
      </c>
      <c r="G23" s="61">
        <v>1</v>
      </c>
      <c r="H23" s="60">
        <v>1</v>
      </c>
      <c r="I23" s="60">
        <v>1</v>
      </c>
      <c r="J23" s="61">
        <v>1</v>
      </c>
      <c r="K23" s="60">
        <v>0</v>
      </c>
      <c r="L23" s="60">
        <v>0</v>
      </c>
      <c r="M23" s="61">
        <v>0</v>
      </c>
      <c r="N23" s="60">
        <v>1</v>
      </c>
      <c r="O23" s="60">
        <v>1</v>
      </c>
      <c r="P23" s="61">
        <v>1</v>
      </c>
      <c r="Q23" s="60">
        <v>1</v>
      </c>
      <c r="R23" s="60">
        <v>1</v>
      </c>
      <c r="S23" s="61">
        <v>1</v>
      </c>
      <c r="T23" s="60">
        <v>1</v>
      </c>
      <c r="U23" s="60">
        <v>1</v>
      </c>
      <c r="V23" s="61">
        <v>1</v>
      </c>
      <c r="W23" s="60">
        <v>1</v>
      </c>
      <c r="X23" s="60">
        <v>1</v>
      </c>
      <c r="Y23" s="61">
        <v>1</v>
      </c>
      <c r="Z23" s="60">
        <v>1</v>
      </c>
      <c r="AA23" s="60">
        <v>1</v>
      </c>
      <c r="AB23" s="61">
        <v>1</v>
      </c>
      <c r="AC23" s="60">
        <v>1</v>
      </c>
      <c r="AD23" s="60">
        <v>1</v>
      </c>
      <c r="AE23" s="61">
        <v>1</v>
      </c>
      <c r="AF23" s="60">
        <v>1</v>
      </c>
      <c r="AG23" s="60">
        <v>1</v>
      </c>
      <c r="AH23" s="60">
        <v>1</v>
      </c>
      <c r="AI23" s="60">
        <v>1</v>
      </c>
      <c r="AJ23" s="60">
        <v>1</v>
      </c>
      <c r="AK23" s="61">
        <v>1</v>
      </c>
      <c r="AL23" s="60">
        <v>1</v>
      </c>
      <c r="AM23" s="60">
        <v>1</v>
      </c>
      <c r="AN23" s="61">
        <v>1</v>
      </c>
      <c r="AO23" s="60">
        <v>1</v>
      </c>
      <c r="AP23" s="60">
        <v>1</v>
      </c>
      <c r="AQ23" s="61">
        <v>1</v>
      </c>
      <c r="AR23" s="60">
        <v>1</v>
      </c>
      <c r="AS23" s="60">
        <v>1</v>
      </c>
      <c r="AT23" s="61">
        <v>1</v>
      </c>
      <c r="AU23" s="60">
        <v>0</v>
      </c>
      <c r="AV23" s="60">
        <v>0</v>
      </c>
      <c r="AW23" s="61">
        <v>1</v>
      </c>
      <c r="AX23" s="60">
        <v>1</v>
      </c>
      <c r="AY23" s="60">
        <v>1</v>
      </c>
      <c r="AZ23" s="61">
        <v>1</v>
      </c>
      <c r="BA23" s="60">
        <v>0</v>
      </c>
      <c r="BB23" s="60">
        <v>0</v>
      </c>
      <c r="BC23" s="61">
        <v>0</v>
      </c>
      <c r="BD23" s="60">
        <v>1</v>
      </c>
      <c r="BE23" s="60">
        <v>1</v>
      </c>
      <c r="BF23" s="60">
        <v>1</v>
      </c>
      <c r="BG23" s="60">
        <v>1</v>
      </c>
      <c r="BH23" s="60">
        <v>1</v>
      </c>
      <c r="BI23" s="61">
        <v>1</v>
      </c>
      <c r="BJ23" s="60">
        <v>1</v>
      </c>
      <c r="BK23" s="60">
        <v>1</v>
      </c>
      <c r="BL23" s="61">
        <v>1</v>
      </c>
      <c r="BM23" s="60">
        <v>1</v>
      </c>
      <c r="BN23" s="60">
        <v>1</v>
      </c>
      <c r="BO23" s="61">
        <v>1</v>
      </c>
      <c r="BP23" s="60">
        <v>1</v>
      </c>
      <c r="BQ23" s="60">
        <v>1</v>
      </c>
      <c r="BR23" s="61">
        <v>1</v>
      </c>
      <c r="BS23" s="60">
        <v>1</v>
      </c>
      <c r="BT23" s="60">
        <v>1</v>
      </c>
      <c r="BU23" s="61">
        <v>1</v>
      </c>
      <c r="BV23" s="60">
        <v>1</v>
      </c>
      <c r="BW23" s="60">
        <v>1</v>
      </c>
      <c r="BX23" s="60">
        <v>1</v>
      </c>
      <c r="BY23" s="60">
        <v>1</v>
      </c>
      <c r="BZ23" s="60">
        <v>1</v>
      </c>
      <c r="CA23" s="61">
        <v>1</v>
      </c>
      <c r="CB23" s="60">
        <v>1</v>
      </c>
      <c r="CC23" s="60">
        <v>1</v>
      </c>
      <c r="CD23" s="60">
        <v>1</v>
      </c>
      <c r="CE23" s="60">
        <v>1</v>
      </c>
      <c r="CF23" s="60">
        <v>1</v>
      </c>
      <c r="CG23" s="60">
        <v>1</v>
      </c>
      <c r="CH23" s="60">
        <v>1</v>
      </c>
      <c r="CI23" s="60">
        <v>1</v>
      </c>
      <c r="CJ23" s="61">
        <v>1</v>
      </c>
      <c r="CK23" s="60">
        <v>1</v>
      </c>
      <c r="CL23" s="60">
        <v>1</v>
      </c>
      <c r="CM23" s="61">
        <v>1</v>
      </c>
      <c r="CN23" s="60">
        <v>1</v>
      </c>
      <c r="CO23" s="60">
        <v>1</v>
      </c>
      <c r="CP23" s="61">
        <v>1</v>
      </c>
      <c r="CQ23" s="60">
        <v>0</v>
      </c>
      <c r="CR23" s="60">
        <v>0</v>
      </c>
      <c r="CS23" s="61">
        <v>0</v>
      </c>
      <c r="CT23" s="60">
        <v>0</v>
      </c>
      <c r="CU23" s="60">
        <v>0</v>
      </c>
      <c r="CV23" s="61">
        <v>0</v>
      </c>
      <c r="CW23" s="60">
        <v>1</v>
      </c>
      <c r="CX23" s="60">
        <v>1</v>
      </c>
      <c r="CY23" s="61">
        <v>1</v>
      </c>
      <c r="CZ23" s="60">
        <v>0</v>
      </c>
      <c r="DA23" s="60">
        <v>1</v>
      </c>
      <c r="DB23" s="61">
        <v>1</v>
      </c>
    </row>
    <row r="24" spans="1:106">
      <c r="A24" s="28">
        <v>17</v>
      </c>
      <c r="B24" s="262"/>
      <c r="C24" s="264" t="s">
        <v>90</v>
      </c>
      <c r="D24" s="265"/>
      <c r="E24" s="60">
        <v>1</v>
      </c>
      <c r="F24" s="60">
        <v>1</v>
      </c>
      <c r="G24" s="61">
        <v>1</v>
      </c>
      <c r="H24" s="60">
        <v>1</v>
      </c>
      <c r="I24" s="60">
        <v>1</v>
      </c>
      <c r="J24" s="61">
        <v>1</v>
      </c>
      <c r="K24" s="60">
        <v>0</v>
      </c>
      <c r="L24" s="60">
        <v>0</v>
      </c>
      <c r="M24" s="61">
        <v>0</v>
      </c>
      <c r="N24" s="60">
        <v>1</v>
      </c>
      <c r="O24" s="60">
        <v>1</v>
      </c>
      <c r="P24" s="61">
        <v>1</v>
      </c>
      <c r="Q24" s="60">
        <v>1</v>
      </c>
      <c r="R24" s="60">
        <v>0</v>
      </c>
      <c r="S24" s="61">
        <v>0</v>
      </c>
      <c r="T24" s="60">
        <v>1</v>
      </c>
      <c r="U24" s="60">
        <v>1</v>
      </c>
      <c r="V24" s="61">
        <v>1</v>
      </c>
      <c r="W24" s="60">
        <v>1</v>
      </c>
      <c r="X24" s="60">
        <v>1</v>
      </c>
      <c r="Y24" s="61">
        <v>1</v>
      </c>
      <c r="Z24" s="60">
        <v>1</v>
      </c>
      <c r="AA24" s="60">
        <v>1</v>
      </c>
      <c r="AB24" s="61">
        <v>1</v>
      </c>
      <c r="AC24" s="60">
        <v>1</v>
      </c>
      <c r="AD24" s="60">
        <v>1</v>
      </c>
      <c r="AE24" s="61">
        <v>1</v>
      </c>
      <c r="AF24" s="60">
        <v>1</v>
      </c>
      <c r="AG24" s="60">
        <v>1</v>
      </c>
      <c r="AH24" s="60">
        <v>1</v>
      </c>
      <c r="AI24" s="60">
        <v>1</v>
      </c>
      <c r="AJ24" s="60">
        <v>1</v>
      </c>
      <c r="AK24" s="61">
        <v>1</v>
      </c>
      <c r="AL24" s="60">
        <v>1</v>
      </c>
      <c r="AM24" s="60">
        <v>1</v>
      </c>
      <c r="AN24" s="61">
        <v>1</v>
      </c>
      <c r="AO24" s="60">
        <v>1</v>
      </c>
      <c r="AP24" s="60">
        <v>1</v>
      </c>
      <c r="AQ24" s="61">
        <v>1</v>
      </c>
      <c r="AR24" s="60">
        <v>1</v>
      </c>
      <c r="AS24" s="60">
        <v>1</v>
      </c>
      <c r="AT24" s="61">
        <v>1</v>
      </c>
      <c r="AU24" s="60">
        <v>1</v>
      </c>
      <c r="AV24" s="60">
        <v>1</v>
      </c>
      <c r="AW24" s="61">
        <v>1</v>
      </c>
      <c r="AX24" s="60">
        <v>1</v>
      </c>
      <c r="AY24" s="60">
        <v>1</v>
      </c>
      <c r="AZ24" s="61">
        <v>1</v>
      </c>
      <c r="BA24" s="60">
        <v>1</v>
      </c>
      <c r="BB24" s="60">
        <v>1</v>
      </c>
      <c r="BC24" s="61">
        <v>1</v>
      </c>
      <c r="BD24" s="60">
        <v>1</v>
      </c>
      <c r="BE24" s="60">
        <v>1</v>
      </c>
      <c r="BF24" s="60">
        <v>1</v>
      </c>
      <c r="BG24" s="60">
        <v>1</v>
      </c>
      <c r="BH24" s="60">
        <v>1</v>
      </c>
      <c r="BI24" s="61">
        <v>1</v>
      </c>
      <c r="BJ24" s="60">
        <v>1</v>
      </c>
      <c r="BK24" s="60">
        <v>1</v>
      </c>
      <c r="BL24" s="61">
        <v>1</v>
      </c>
      <c r="BM24" s="60">
        <v>1</v>
      </c>
      <c r="BN24" s="60">
        <v>1</v>
      </c>
      <c r="BO24" s="61">
        <v>1</v>
      </c>
      <c r="BP24" s="60">
        <v>1</v>
      </c>
      <c r="BQ24" s="60">
        <v>1</v>
      </c>
      <c r="BR24" s="61">
        <v>1</v>
      </c>
      <c r="BS24" s="60">
        <v>1</v>
      </c>
      <c r="BT24" s="60">
        <v>1</v>
      </c>
      <c r="BU24" s="61">
        <v>1</v>
      </c>
      <c r="BV24" s="60">
        <v>1</v>
      </c>
      <c r="BW24" s="60">
        <v>1</v>
      </c>
      <c r="BX24" s="60">
        <v>1</v>
      </c>
      <c r="BY24" s="60">
        <v>1</v>
      </c>
      <c r="BZ24" s="60">
        <v>1</v>
      </c>
      <c r="CA24" s="61">
        <v>1</v>
      </c>
      <c r="CB24" s="60">
        <v>1</v>
      </c>
      <c r="CC24" s="60">
        <v>1</v>
      </c>
      <c r="CD24" s="60">
        <v>1</v>
      </c>
      <c r="CE24" s="60">
        <v>1</v>
      </c>
      <c r="CF24" s="60">
        <v>1</v>
      </c>
      <c r="CG24" s="60">
        <v>1</v>
      </c>
      <c r="CH24" s="60">
        <v>1</v>
      </c>
      <c r="CI24" s="60">
        <v>1</v>
      </c>
      <c r="CJ24" s="61">
        <v>1</v>
      </c>
      <c r="CK24" s="60">
        <v>1</v>
      </c>
      <c r="CL24" s="60">
        <v>1</v>
      </c>
      <c r="CM24" s="61">
        <v>1</v>
      </c>
      <c r="CN24" s="60">
        <v>1</v>
      </c>
      <c r="CO24" s="60">
        <v>1</v>
      </c>
      <c r="CP24" s="61">
        <v>1</v>
      </c>
      <c r="CQ24" s="60">
        <v>0</v>
      </c>
      <c r="CR24" s="60">
        <v>0</v>
      </c>
      <c r="CS24" s="61">
        <v>0</v>
      </c>
      <c r="CT24" s="60">
        <v>0</v>
      </c>
      <c r="CU24" s="60">
        <v>0</v>
      </c>
      <c r="CV24" s="61">
        <v>0</v>
      </c>
      <c r="CW24" s="60">
        <v>0</v>
      </c>
      <c r="CX24" s="60">
        <v>0</v>
      </c>
      <c r="CY24" s="61">
        <v>1</v>
      </c>
      <c r="CZ24" s="60">
        <v>0</v>
      </c>
      <c r="DA24" s="60">
        <v>1</v>
      </c>
      <c r="DB24" s="61">
        <v>1</v>
      </c>
    </row>
    <row r="25" spans="1:106">
      <c r="A25" s="28">
        <v>18</v>
      </c>
      <c r="B25" s="262"/>
      <c r="C25" s="264" t="s">
        <v>91</v>
      </c>
      <c r="D25" s="265"/>
      <c r="E25" s="60">
        <v>1</v>
      </c>
      <c r="F25" s="60">
        <v>1</v>
      </c>
      <c r="G25" s="61">
        <v>1</v>
      </c>
      <c r="H25" s="60">
        <v>1</v>
      </c>
      <c r="I25" s="60">
        <v>1</v>
      </c>
      <c r="J25" s="61">
        <v>1</v>
      </c>
      <c r="K25" s="60">
        <v>1</v>
      </c>
      <c r="L25" s="60">
        <v>1</v>
      </c>
      <c r="M25" s="61">
        <v>1</v>
      </c>
      <c r="N25" s="60">
        <v>1</v>
      </c>
      <c r="O25" s="60">
        <v>1</v>
      </c>
      <c r="P25" s="61">
        <v>1</v>
      </c>
      <c r="Q25" s="60">
        <v>1</v>
      </c>
      <c r="R25" s="60">
        <v>1</v>
      </c>
      <c r="S25" s="61">
        <v>1</v>
      </c>
      <c r="T25" s="60">
        <v>1</v>
      </c>
      <c r="U25" s="60">
        <v>1</v>
      </c>
      <c r="V25" s="61">
        <v>1</v>
      </c>
      <c r="W25" s="60">
        <v>1</v>
      </c>
      <c r="X25" s="60">
        <v>1</v>
      </c>
      <c r="Y25" s="61">
        <v>1</v>
      </c>
      <c r="Z25" s="60">
        <v>1</v>
      </c>
      <c r="AA25" s="60">
        <v>1</v>
      </c>
      <c r="AB25" s="61">
        <v>1</v>
      </c>
      <c r="AC25" s="60">
        <v>1</v>
      </c>
      <c r="AD25" s="60">
        <v>1</v>
      </c>
      <c r="AE25" s="61">
        <v>1</v>
      </c>
      <c r="AF25" s="60">
        <v>1</v>
      </c>
      <c r="AG25" s="60">
        <v>1</v>
      </c>
      <c r="AH25" s="60">
        <v>1</v>
      </c>
      <c r="AI25" s="60">
        <v>1</v>
      </c>
      <c r="AJ25" s="60">
        <v>1</v>
      </c>
      <c r="AK25" s="61">
        <v>1</v>
      </c>
      <c r="AL25" s="60">
        <v>1</v>
      </c>
      <c r="AM25" s="60">
        <v>1</v>
      </c>
      <c r="AN25" s="61">
        <v>1</v>
      </c>
      <c r="AO25" s="60">
        <v>1</v>
      </c>
      <c r="AP25" s="60">
        <v>1</v>
      </c>
      <c r="AQ25" s="61">
        <v>1</v>
      </c>
      <c r="AR25" s="60">
        <v>1</v>
      </c>
      <c r="AS25" s="60">
        <v>1</v>
      </c>
      <c r="AT25" s="61">
        <v>1</v>
      </c>
      <c r="AU25" s="60">
        <v>0</v>
      </c>
      <c r="AV25" s="60">
        <v>0</v>
      </c>
      <c r="AW25" s="61">
        <v>1</v>
      </c>
      <c r="AX25" s="60">
        <v>1</v>
      </c>
      <c r="AY25" s="60">
        <v>1</v>
      </c>
      <c r="AZ25" s="61">
        <v>1</v>
      </c>
      <c r="BA25" s="60">
        <v>1</v>
      </c>
      <c r="BB25" s="60">
        <v>1</v>
      </c>
      <c r="BC25" s="61">
        <v>1</v>
      </c>
      <c r="BD25" s="60">
        <v>1</v>
      </c>
      <c r="BE25" s="60">
        <v>1</v>
      </c>
      <c r="BF25" s="60">
        <v>1</v>
      </c>
      <c r="BG25" s="60">
        <v>1</v>
      </c>
      <c r="BH25" s="60">
        <v>1</v>
      </c>
      <c r="BI25" s="61">
        <v>1</v>
      </c>
      <c r="BJ25" s="60">
        <v>1</v>
      </c>
      <c r="BK25" s="60">
        <v>1</v>
      </c>
      <c r="BL25" s="61">
        <v>1</v>
      </c>
      <c r="BM25" s="60">
        <v>1</v>
      </c>
      <c r="BN25" s="60">
        <v>1</v>
      </c>
      <c r="BO25" s="61">
        <v>1</v>
      </c>
      <c r="BP25" s="60">
        <v>1</v>
      </c>
      <c r="BQ25" s="60">
        <v>1</v>
      </c>
      <c r="BR25" s="61">
        <v>1</v>
      </c>
      <c r="BS25" s="60">
        <v>1</v>
      </c>
      <c r="BT25" s="60">
        <v>1</v>
      </c>
      <c r="BU25" s="61">
        <v>1</v>
      </c>
      <c r="BV25" s="60">
        <v>1</v>
      </c>
      <c r="BW25" s="60">
        <v>1</v>
      </c>
      <c r="BX25" s="60">
        <v>1</v>
      </c>
      <c r="BY25" s="60">
        <v>1</v>
      </c>
      <c r="BZ25" s="60">
        <v>1</v>
      </c>
      <c r="CA25" s="61">
        <v>1</v>
      </c>
      <c r="CB25" s="60">
        <v>1</v>
      </c>
      <c r="CC25" s="60">
        <v>1</v>
      </c>
      <c r="CD25" s="60">
        <v>1</v>
      </c>
      <c r="CE25" s="60">
        <v>1</v>
      </c>
      <c r="CF25" s="60">
        <v>1</v>
      </c>
      <c r="CG25" s="60">
        <v>1</v>
      </c>
      <c r="CH25" s="60">
        <v>1</v>
      </c>
      <c r="CI25" s="60">
        <v>1</v>
      </c>
      <c r="CJ25" s="61">
        <v>1</v>
      </c>
      <c r="CK25" s="60">
        <v>1</v>
      </c>
      <c r="CL25" s="60">
        <v>1</v>
      </c>
      <c r="CM25" s="61">
        <v>1</v>
      </c>
      <c r="CN25" s="60">
        <v>1</v>
      </c>
      <c r="CO25" s="60">
        <v>1</v>
      </c>
      <c r="CP25" s="61">
        <v>1</v>
      </c>
      <c r="CQ25" s="60">
        <v>0</v>
      </c>
      <c r="CR25" s="60">
        <v>0</v>
      </c>
      <c r="CS25" s="61">
        <v>0</v>
      </c>
      <c r="CT25" s="60">
        <v>0</v>
      </c>
      <c r="CU25" s="60">
        <v>0</v>
      </c>
      <c r="CV25" s="61">
        <v>0</v>
      </c>
      <c r="CW25" s="60">
        <v>0</v>
      </c>
      <c r="CX25" s="60">
        <v>0</v>
      </c>
      <c r="CY25" s="61">
        <v>1</v>
      </c>
      <c r="CZ25" s="60">
        <v>0</v>
      </c>
      <c r="DA25" s="60">
        <v>1</v>
      </c>
      <c r="DB25" s="61">
        <v>1</v>
      </c>
    </row>
    <row r="26" spans="1:106">
      <c r="A26" s="28">
        <v>19</v>
      </c>
      <c r="B26" s="262"/>
      <c r="C26" s="264" t="s">
        <v>92</v>
      </c>
      <c r="D26" s="265"/>
      <c r="E26" s="60">
        <v>1</v>
      </c>
      <c r="F26" s="60">
        <v>1</v>
      </c>
      <c r="G26" s="61">
        <v>1</v>
      </c>
      <c r="H26" s="60">
        <v>1</v>
      </c>
      <c r="I26" s="60">
        <v>1</v>
      </c>
      <c r="J26" s="61">
        <v>1</v>
      </c>
      <c r="K26" s="60">
        <v>1</v>
      </c>
      <c r="L26" s="60">
        <v>1</v>
      </c>
      <c r="M26" s="61">
        <v>1</v>
      </c>
      <c r="N26" s="60">
        <v>1</v>
      </c>
      <c r="O26" s="60">
        <v>1</v>
      </c>
      <c r="P26" s="61">
        <v>1</v>
      </c>
      <c r="Q26" s="60">
        <v>1</v>
      </c>
      <c r="R26" s="60">
        <v>0</v>
      </c>
      <c r="S26" s="61">
        <v>0</v>
      </c>
      <c r="T26" s="60">
        <v>1</v>
      </c>
      <c r="U26" s="60">
        <v>1</v>
      </c>
      <c r="V26" s="61">
        <v>1</v>
      </c>
      <c r="W26" s="60">
        <v>1</v>
      </c>
      <c r="X26" s="60">
        <v>1</v>
      </c>
      <c r="Y26" s="61">
        <v>1</v>
      </c>
      <c r="Z26" s="60">
        <v>1</v>
      </c>
      <c r="AA26" s="60">
        <v>1</v>
      </c>
      <c r="AB26" s="61">
        <v>1</v>
      </c>
      <c r="AC26" s="60">
        <v>1</v>
      </c>
      <c r="AD26" s="60">
        <v>1</v>
      </c>
      <c r="AE26" s="61">
        <v>1</v>
      </c>
      <c r="AF26" s="60">
        <v>1</v>
      </c>
      <c r="AG26" s="60">
        <v>1</v>
      </c>
      <c r="AH26" s="60">
        <v>1</v>
      </c>
      <c r="AI26" s="60">
        <v>1</v>
      </c>
      <c r="AJ26" s="60">
        <v>1</v>
      </c>
      <c r="AK26" s="61">
        <v>1</v>
      </c>
      <c r="AL26" s="60">
        <v>1</v>
      </c>
      <c r="AM26" s="60">
        <v>1</v>
      </c>
      <c r="AN26" s="61">
        <v>1</v>
      </c>
      <c r="AO26" s="60">
        <v>1</v>
      </c>
      <c r="AP26" s="60">
        <v>1</v>
      </c>
      <c r="AQ26" s="61">
        <v>1</v>
      </c>
      <c r="AR26" s="60">
        <v>1</v>
      </c>
      <c r="AS26" s="60">
        <v>1</v>
      </c>
      <c r="AT26" s="61">
        <v>1</v>
      </c>
      <c r="AU26" s="60">
        <v>1</v>
      </c>
      <c r="AV26" s="60">
        <v>1</v>
      </c>
      <c r="AW26" s="61">
        <v>1</v>
      </c>
      <c r="AX26" s="60">
        <v>1</v>
      </c>
      <c r="AY26" s="60">
        <v>1</v>
      </c>
      <c r="AZ26" s="61">
        <v>1</v>
      </c>
      <c r="BA26" s="60">
        <v>1</v>
      </c>
      <c r="BB26" s="60">
        <v>1</v>
      </c>
      <c r="BC26" s="61">
        <v>1</v>
      </c>
      <c r="BD26" s="60">
        <v>1</v>
      </c>
      <c r="BE26" s="60">
        <v>1</v>
      </c>
      <c r="BF26" s="60">
        <v>1</v>
      </c>
      <c r="BG26" s="60">
        <v>1</v>
      </c>
      <c r="BH26" s="60">
        <v>1</v>
      </c>
      <c r="BI26" s="61">
        <v>1</v>
      </c>
      <c r="BJ26" s="60">
        <v>1</v>
      </c>
      <c r="BK26" s="60">
        <v>1</v>
      </c>
      <c r="BL26" s="61">
        <v>1</v>
      </c>
      <c r="BM26" s="60">
        <v>1</v>
      </c>
      <c r="BN26" s="60">
        <v>1</v>
      </c>
      <c r="BO26" s="61">
        <v>1</v>
      </c>
      <c r="BP26" s="60">
        <v>1</v>
      </c>
      <c r="BQ26" s="60">
        <v>1</v>
      </c>
      <c r="BR26" s="61">
        <v>1</v>
      </c>
      <c r="BS26" s="60">
        <v>1</v>
      </c>
      <c r="BT26" s="60">
        <v>1</v>
      </c>
      <c r="BU26" s="61">
        <v>1</v>
      </c>
      <c r="BV26" s="60">
        <v>1</v>
      </c>
      <c r="BW26" s="60">
        <v>1</v>
      </c>
      <c r="BX26" s="60">
        <v>1</v>
      </c>
      <c r="BY26" s="60">
        <v>1</v>
      </c>
      <c r="BZ26" s="60">
        <v>1</v>
      </c>
      <c r="CA26" s="61">
        <v>1</v>
      </c>
      <c r="CB26" s="60">
        <v>1</v>
      </c>
      <c r="CC26" s="60">
        <v>1</v>
      </c>
      <c r="CD26" s="60">
        <v>1</v>
      </c>
      <c r="CE26" s="60">
        <v>1</v>
      </c>
      <c r="CF26" s="60">
        <v>1</v>
      </c>
      <c r="CG26" s="60">
        <v>1</v>
      </c>
      <c r="CH26" s="60">
        <v>1</v>
      </c>
      <c r="CI26" s="60">
        <v>1</v>
      </c>
      <c r="CJ26" s="61">
        <v>1</v>
      </c>
      <c r="CK26" s="60">
        <v>1</v>
      </c>
      <c r="CL26" s="60">
        <v>1</v>
      </c>
      <c r="CM26" s="61">
        <v>1</v>
      </c>
      <c r="CN26" s="60">
        <v>1</v>
      </c>
      <c r="CO26" s="60">
        <v>1</v>
      </c>
      <c r="CP26" s="61">
        <v>1</v>
      </c>
      <c r="CQ26" s="60">
        <v>0</v>
      </c>
      <c r="CR26" s="60">
        <v>0</v>
      </c>
      <c r="CS26" s="61">
        <v>0</v>
      </c>
      <c r="CT26" s="60">
        <v>0</v>
      </c>
      <c r="CU26" s="60">
        <v>0</v>
      </c>
      <c r="CV26" s="61">
        <v>0</v>
      </c>
      <c r="CW26" s="60">
        <v>1</v>
      </c>
      <c r="CX26" s="60">
        <v>1</v>
      </c>
      <c r="CY26" s="61">
        <v>1</v>
      </c>
      <c r="CZ26" s="60">
        <v>1</v>
      </c>
      <c r="DA26" s="60">
        <v>1</v>
      </c>
      <c r="DB26" s="61">
        <v>1</v>
      </c>
    </row>
    <row r="27" spans="1:106">
      <c r="A27" s="28">
        <v>20</v>
      </c>
      <c r="B27" s="262"/>
      <c r="C27" s="264" t="s">
        <v>93</v>
      </c>
      <c r="D27" s="265"/>
      <c r="E27" s="60">
        <v>1</v>
      </c>
      <c r="F27" s="60">
        <v>1</v>
      </c>
      <c r="G27" s="61">
        <v>1</v>
      </c>
      <c r="H27" s="60">
        <v>1</v>
      </c>
      <c r="I27" s="60">
        <v>1</v>
      </c>
      <c r="J27" s="61">
        <v>1</v>
      </c>
      <c r="K27" s="60">
        <v>1</v>
      </c>
      <c r="L27" s="60">
        <v>1</v>
      </c>
      <c r="M27" s="61">
        <v>1</v>
      </c>
      <c r="N27" s="60">
        <v>1</v>
      </c>
      <c r="O27" s="60">
        <v>1</v>
      </c>
      <c r="P27" s="61">
        <v>1</v>
      </c>
      <c r="Q27" s="60">
        <v>1</v>
      </c>
      <c r="R27" s="60">
        <v>1</v>
      </c>
      <c r="S27" s="61">
        <v>1</v>
      </c>
      <c r="T27" s="60">
        <v>1</v>
      </c>
      <c r="U27" s="60">
        <v>1</v>
      </c>
      <c r="V27" s="61">
        <v>1</v>
      </c>
      <c r="W27" s="60">
        <v>1</v>
      </c>
      <c r="X27" s="60">
        <v>1</v>
      </c>
      <c r="Y27" s="61">
        <v>1</v>
      </c>
      <c r="Z27" s="60">
        <v>1</v>
      </c>
      <c r="AA27" s="60">
        <v>1</v>
      </c>
      <c r="AB27" s="61">
        <v>1</v>
      </c>
      <c r="AC27" s="60">
        <v>1</v>
      </c>
      <c r="AD27" s="60">
        <v>1</v>
      </c>
      <c r="AE27" s="61">
        <v>1</v>
      </c>
      <c r="AF27" s="60">
        <v>1</v>
      </c>
      <c r="AG27" s="60">
        <v>1</v>
      </c>
      <c r="AH27" s="60">
        <v>1</v>
      </c>
      <c r="AI27" s="60">
        <v>1</v>
      </c>
      <c r="AJ27" s="60">
        <v>1</v>
      </c>
      <c r="AK27" s="61">
        <v>1</v>
      </c>
      <c r="AL27" s="60">
        <v>1</v>
      </c>
      <c r="AM27" s="60">
        <v>1</v>
      </c>
      <c r="AN27" s="61">
        <v>1</v>
      </c>
      <c r="AO27" s="60">
        <v>1</v>
      </c>
      <c r="AP27" s="60">
        <v>1</v>
      </c>
      <c r="AQ27" s="61">
        <v>1</v>
      </c>
      <c r="AR27" s="60">
        <v>1</v>
      </c>
      <c r="AS27" s="60">
        <v>1</v>
      </c>
      <c r="AT27" s="61">
        <v>1</v>
      </c>
      <c r="AU27" s="60">
        <v>1</v>
      </c>
      <c r="AV27" s="60">
        <v>1</v>
      </c>
      <c r="AW27" s="61">
        <v>1</v>
      </c>
      <c r="AX27" s="60">
        <v>1</v>
      </c>
      <c r="AY27" s="60">
        <v>1</v>
      </c>
      <c r="AZ27" s="61">
        <v>1</v>
      </c>
      <c r="BA27" s="60">
        <v>1</v>
      </c>
      <c r="BB27" s="60">
        <v>1</v>
      </c>
      <c r="BC27" s="61">
        <v>1</v>
      </c>
      <c r="BD27" s="60">
        <v>1</v>
      </c>
      <c r="BE27" s="60">
        <v>1</v>
      </c>
      <c r="BF27" s="60">
        <v>1</v>
      </c>
      <c r="BG27" s="60">
        <v>1</v>
      </c>
      <c r="BH27" s="60">
        <v>1</v>
      </c>
      <c r="BI27" s="61">
        <v>1</v>
      </c>
      <c r="BJ27" s="60">
        <v>1</v>
      </c>
      <c r="BK27" s="60">
        <v>1</v>
      </c>
      <c r="BL27" s="61">
        <v>1</v>
      </c>
      <c r="BM27" s="60">
        <v>1</v>
      </c>
      <c r="BN27" s="60">
        <v>1</v>
      </c>
      <c r="BO27" s="61">
        <v>1</v>
      </c>
      <c r="BP27" s="60">
        <v>1</v>
      </c>
      <c r="BQ27" s="60">
        <v>1</v>
      </c>
      <c r="BR27" s="61">
        <v>1</v>
      </c>
      <c r="BS27" s="60">
        <v>1</v>
      </c>
      <c r="BT27" s="60">
        <v>1</v>
      </c>
      <c r="BU27" s="61">
        <v>1</v>
      </c>
      <c r="BV27" s="60">
        <v>1</v>
      </c>
      <c r="BW27" s="60">
        <v>1</v>
      </c>
      <c r="BX27" s="60">
        <v>1</v>
      </c>
      <c r="BY27" s="60">
        <v>1</v>
      </c>
      <c r="BZ27" s="60">
        <v>1</v>
      </c>
      <c r="CA27" s="61">
        <v>1</v>
      </c>
      <c r="CB27" s="60">
        <v>1</v>
      </c>
      <c r="CC27" s="60">
        <v>1</v>
      </c>
      <c r="CD27" s="60">
        <v>1</v>
      </c>
      <c r="CE27" s="60">
        <v>1</v>
      </c>
      <c r="CF27" s="60">
        <v>1</v>
      </c>
      <c r="CG27" s="60">
        <v>1</v>
      </c>
      <c r="CH27" s="60">
        <v>1</v>
      </c>
      <c r="CI27" s="60">
        <v>1</v>
      </c>
      <c r="CJ27" s="61">
        <v>1</v>
      </c>
      <c r="CK27" s="60">
        <v>1</v>
      </c>
      <c r="CL27" s="60">
        <v>1</v>
      </c>
      <c r="CM27" s="61">
        <v>1</v>
      </c>
      <c r="CN27" s="60">
        <v>1</v>
      </c>
      <c r="CO27" s="60">
        <v>1</v>
      </c>
      <c r="CP27" s="61">
        <v>1</v>
      </c>
      <c r="CQ27" s="60">
        <v>0</v>
      </c>
      <c r="CR27" s="60">
        <v>0</v>
      </c>
      <c r="CS27" s="61">
        <v>0</v>
      </c>
      <c r="CT27" s="60">
        <v>0</v>
      </c>
      <c r="CU27" s="60">
        <v>0</v>
      </c>
      <c r="CV27" s="61">
        <v>0</v>
      </c>
      <c r="CW27" s="60">
        <v>0</v>
      </c>
      <c r="CX27" s="60">
        <v>0</v>
      </c>
      <c r="CY27" s="61">
        <v>1</v>
      </c>
      <c r="CZ27" s="60">
        <v>1</v>
      </c>
      <c r="DA27" s="60">
        <v>1</v>
      </c>
      <c r="DB27" s="61">
        <v>1</v>
      </c>
    </row>
    <row r="28" spans="1:106">
      <c r="A28" s="28">
        <v>21</v>
      </c>
      <c r="B28" s="263"/>
      <c r="C28" s="264" t="s">
        <v>94</v>
      </c>
      <c r="D28" s="265"/>
      <c r="E28" s="60">
        <v>1</v>
      </c>
      <c r="F28" s="60">
        <v>1</v>
      </c>
      <c r="G28" s="61">
        <v>1</v>
      </c>
      <c r="H28" s="60">
        <v>1</v>
      </c>
      <c r="I28" s="60">
        <v>1</v>
      </c>
      <c r="J28" s="61">
        <v>1</v>
      </c>
      <c r="K28" s="60">
        <v>1</v>
      </c>
      <c r="L28" s="60">
        <v>1</v>
      </c>
      <c r="M28" s="61">
        <v>1</v>
      </c>
      <c r="N28" s="60">
        <v>1</v>
      </c>
      <c r="O28" s="60">
        <v>1</v>
      </c>
      <c r="P28" s="61">
        <v>1</v>
      </c>
      <c r="Q28" s="60">
        <v>1</v>
      </c>
      <c r="R28" s="60">
        <v>0</v>
      </c>
      <c r="S28" s="61">
        <v>0</v>
      </c>
      <c r="T28" s="60">
        <v>0</v>
      </c>
      <c r="U28" s="60">
        <v>0</v>
      </c>
      <c r="V28" s="61">
        <v>0</v>
      </c>
      <c r="W28" s="60">
        <v>1</v>
      </c>
      <c r="X28" s="60">
        <v>1</v>
      </c>
      <c r="Y28" s="61">
        <v>1</v>
      </c>
      <c r="Z28" s="60">
        <v>1</v>
      </c>
      <c r="AA28" s="60">
        <v>1</v>
      </c>
      <c r="AB28" s="61">
        <v>1</v>
      </c>
      <c r="AC28" s="60">
        <v>1</v>
      </c>
      <c r="AD28" s="60">
        <v>1</v>
      </c>
      <c r="AE28" s="61">
        <v>1</v>
      </c>
      <c r="AF28" s="60">
        <v>1</v>
      </c>
      <c r="AG28" s="60">
        <v>1</v>
      </c>
      <c r="AH28" s="60">
        <v>1</v>
      </c>
      <c r="AI28" s="60">
        <v>1</v>
      </c>
      <c r="AJ28" s="60">
        <v>1</v>
      </c>
      <c r="AK28" s="61">
        <v>1</v>
      </c>
      <c r="AL28" s="60">
        <v>1</v>
      </c>
      <c r="AM28" s="60">
        <v>1</v>
      </c>
      <c r="AN28" s="61">
        <v>1</v>
      </c>
      <c r="AO28" s="60">
        <v>1</v>
      </c>
      <c r="AP28" s="60">
        <v>1</v>
      </c>
      <c r="AQ28" s="61">
        <v>1</v>
      </c>
      <c r="AR28" s="60">
        <v>1</v>
      </c>
      <c r="AS28" s="60">
        <v>1</v>
      </c>
      <c r="AT28" s="61">
        <v>1</v>
      </c>
      <c r="AU28" s="60">
        <v>0</v>
      </c>
      <c r="AV28" s="60">
        <v>0</v>
      </c>
      <c r="AW28" s="61">
        <v>1</v>
      </c>
      <c r="AX28" s="60">
        <v>0</v>
      </c>
      <c r="AY28" s="60">
        <v>0</v>
      </c>
      <c r="AZ28" s="61">
        <v>0</v>
      </c>
      <c r="BA28" s="60">
        <v>0</v>
      </c>
      <c r="BB28" s="60">
        <v>0</v>
      </c>
      <c r="BC28" s="61">
        <v>0</v>
      </c>
      <c r="BD28" s="60">
        <v>1</v>
      </c>
      <c r="BE28" s="60">
        <v>1</v>
      </c>
      <c r="BF28" s="60">
        <v>1</v>
      </c>
      <c r="BG28" s="60">
        <v>1</v>
      </c>
      <c r="BH28" s="60">
        <v>1</v>
      </c>
      <c r="BI28" s="61">
        <v>1</v>
      </c>
      <c r="BJ28" s="60">
        <v>1</v>
      </c>
      <c r="BK28" s="60">
        <v>1</v>
      </c>
      <c r="BL28" s="61">
        <v>1</v>
      </c>
      <c r="BM28" s="60">
        <v>1</v>
      </c>
      <c r="BN28" s="60">
        <v>1</v>
      </c>
      <c r="BO28" s="61">
        <v>1</v>
      </c>
      <c r="BP28" s="60">
        <v>1</v>
      </c>
      <c r="BQ28" s="60">
        <v>1</v>
      </c>
      <c r="BR28" s="61">
        <v>1</v>
      </c>
      <c r="BS28" s="60">
        <v>1</v>
      </c>
      <c r="BT28" s="60">
        <v>1</v>
      </c>
      <c r="BU28" s="61">
        <v>1</v>
      </c>
      <c r="BV28" s="60">
        <v>1</v>
      </c>
      <c r="BW28" s="60">
        <v>1</v>
      </c>
      <c r="BX28" s="60">
        <v>1</v>
      </c>
      <c r="BY28" s="60">
        <v>1</v>
      </c>
      <c r="BZ28" s="60">
        <v>1</v>
      </c>
      <c r="CA28" s="61">
        <v>1</v>
      </c>
      <c r="CB28" s="60">
        <v>1</v>
      </c>
      <c r="CC28" s="60">
        <v>1</v>
      </c>
      <c r="CD28" s="60">
        <v>1</v>
      </c>
      <c r="CE28" s="60">
        <v>1</v>
      </c>
      <c r="CF28" s="60">
        <v>1</v>
      </c>
      <c r="CG28" s="60">
        <v>1</v>
      </c>
      <c r="CH28" s="60">
        <v>1</v>
      </c>
      <c r="CI28" s="60">
        <v>0</v>
      </c>
      <c r="CJ28" s="61">
        <v>0</v>
      </c>
      <c r="CK28" s="60">
        <v>1</v>
      </c>
      <c r="CL28" s="60">
        <v>1</v>
      </c>
      <c r="CM28" s="61">
        <v>1</v>
      </c>
      <c r="CN28" s="60">
        <v>1</v>
      </c>
      <c r="CO28" s="60">
        <v>1</v>
      </c>
      <c r="CP28" s="61">
        <v>1</v>
      </c>
      <c r="CQ28" s="60">
        <v>0</v>
      </c>
      <c r="CR28" s="60">
        <v>0</v>
      </c>
      <c r="CS28" s="61">
        <v>0</v>
      </c>
      <c r="CT28" s="60">
        <v>0</v>
      </c>
      <c r="CU28" s="60">
        <v>0</v>
      </c>
      <c r="CV28" s="61">
        <v>0</v>
      </c>
      <c r="CW28" s="60">
        <v>0</v>
      </c>
      <c r="CX28" s="60">
        <v>0</v>
      </c>
      <c r="CY28" s="61">
        <v>1</v>
      </c>
      <c r="CZ28" s="60">
        <v>1</v>
      </c>
      <c r="DA28" s="60">
        <v>1</v>
      </c>
      <c r="DB28" s="61">
        <v>1</v>
      </c>
    </row>
    <row r="29" spans="1:106">
      <c r="A29" s="259" t="s">
        <v>95</v>
      </c>
      <c r="B29" s="260"/>
      <c r="C29" s="266"/>
      <c r="D29" s="267"/>
      <c r="E29" s="288"/>
      <c r="F29" s="289"/>
      <c r="G29" s="289"/>
      <c r="H29" s="288"/>
      <c r="I29" s="289"/>
      <c r="J29" s="289"/>
      <c r="K29" s="288"/>
      <c r="L29" s="289"/>
      <c r="M29" s="289"/>
      <c r="N29" s="288"/>
      <c r="O29" s="289"/>
      <c r="P29" s="289"/>
      <c r="Q29" s="288"/>
      <c r="R29" s="289"/>
      <c r="S29" s="289"/>
      <c r="T29" s="288"/>
      <c r="U29" s="289"/>
      <c r="V29" s="289"/>
      <c r="W29" s="288"/>
      <c r="X29" s="289"/>
      <c r="Y29" s="289"/>
      <c r="Z29" s="288"/>
      <c r="AA29" s="289"/>
      <c r="AB29" s="289"/>
      <c r="AC29" s="288"/>
      <c r="AD29" s="289"/>
      <c r="AE29" s="289"/>
      <c r="AF29" s="288"/>
      <c r="AG29" s="289"/>
      <c r="AH29" s="289"/>
      <c r="AI29" s="288"/>
      <c r="AJ29" s="289"/>
      <c r="AK29" s="289"/>
      <c r="AL29" s="288"/>
      <c r="AM29" s="289"/>
      <c r="AN29" s="289"/>
      <c r="AO29" s="288"/>
      <c r="AP29" s="289"/>
      <c r="AQ29" s="289"/>
      <c r="AR29" s="288"/>
      <c r="AS29" s="289"/>
      <c r="AT29" s="289"/>
      <c r="AU29" s="288"/>
      <c r="AV29" s="289"/>
      <c r="AW29" s="289"/>
      <c r="AX29" s="288"/>
      <c r="AY29" s="289"/>
      <c r="AZ29" s="289"/>
      <c r="BA29" s="288"/>
      <c r="BB29" s="289"/>
      <c r="BC29" s="289"/>
      <c r="BD29" s="288"/>
      <c r="BE29" s="289"/>
      <c r="BF29" s="289"/>
      <c r="BG29" s="288"/>
      <c r="BH29" s="289"/>
      <c r="BI29" s="289"/>
      <c r="BJ29" s="288"/>
      <c r="BK29" s="289"/>
      <c r="BL29" s="289"/>
      <c r="BM29" s="288"/>
      <c r="BN29" s="289"/>
      <c r="BO29" s="289"/>
      <c r="BP29" s="288"/>
      <c r="BQ29" s="289"/>
      <c r="BR29" s="289"/>
      <c r="BS29" s="288"/>
      <c r="BT29" s="289"/>
      <c r="BU29" s="289"/>
      <c r="BV29" s="288"/>
      <c r="BW29" s="289"/>
      <c r="BX29" s="289"/>
      <c r="BY29" s="288"/>
      <c r="BZ29" s="289"/>
      <c r="CA29" s="289"/>
      <c r="CB29" s="288"/>
      <c r="CC29" s="289"/>
      <c r="CD29" s="289"/>
      <c r="CE29" s="288"/>
      <c r="CF29" s="289"/>
      <c r="CG29" s="289"/>
      <c r="CH29" s="288"/>
      <c r="CI29" s="289"/>
      <c r="CJ29" s="289"/>
      <c r="CK29" s="288"/>
      <c r="CL29" s="289"/>
      <c r="CM29" s="289"/>
      <c r="CN29" s="288"/>
      <c r="CO29" s="289"/>
      <c r="CP29" s="289"/>
      <c r="CQ29" s="288"/>
      <c r="CR29" s="289"/>
      <c r="CS29" s="289"/>
      <c r="CT29" s="288"/>
      <c r="CU29" s="289"/>
      <c r="CV29" s="289"/>
      <c r="CW29" s="288"/>
      <c r="CX29" s="289"/>
      <c r="CY29" s="289"/>
      <c r="CZ29" s="288"/>
      <c r="DA29" s="289"/>
      <c r="DB29" s="289"/>
    </row>
    <row r="30" spans="1:106">
      <c r="A30" s="28">
        <v>22</v>
      </c>
      <c r="B30" s="261" t="s">
        <v>77</v>
      </c>
      <c r="C30" s="264" t="s">
        <v>96</v>
      </c>
      <c r="D30" s="265"/>
      <c r="E30" s="60">
        <v>1</v>
      </c>
      <c r="F30" s="60">
        <v>1</v>
      </c>
      <c r="G30" s="61">
        <v>1</v>
      </c>
      <c r="H30" s="60">
        <v>1</v>
      </c>
      <c r="I30" s="60">
        <v>1</v>
      </c>
      <c r="J30" s="61">
        <v>1</v>
      </c>
      <c r="K30" s="60">
        <v>1</v>
      </c>
      <c r="L30" s="60">
        <v>1</v>
      </c>
      <c r="M30" s="61">
        <v>1</v>
      </c>
      <c r="N30" s="60">
        <v>1</v>
      </c>
      <c r="O30" s="60">
        <v>1</v>
      </c>
      <c r="P30" s="61">
        <v>1</v>
      </c>
      <c r="Q30" s="60">
        <v>1</v>
      </c>
      <c r="R30" s="60">
        <v>1</v>
      </c>
      <c r="S30" s="61">
        <v>1</v>
      </c>
      <c r="T30" s="60">
        <v>0</v>
      </c>
      <c r="U30" s="60">
        <v>0</v>
      </c>
      <c r="V30" s="61">
        <v>0</v>
      </c>
      <c r="W30" s="60">
        <v>1</v>
      </c>
      <c r="X30" s="60">
        <v>1</v>
      </c>
      <c r="Y30" s="61">
        <v>1</v>
      </c>
      <c r="Z30" s="60">
        <v>1</v>
      </c>
      <c r="AA30" s="60">
        <v>1</v>
      </c>
      <c r="AB30" s="61">
        <v>1</v>
      </c>
      <c r="AC30" s="60">
        <v>1</v>
      </c>
      <c r="AD30" s="60">
        <v>1</v>
      </c>
      <c r="AE30" s="61">
        <v>1</v>
      </c>
      <c r="AF30" s="60">
        <v>1</v>
      </c>
      <c r="AG30" s="60">
        <v>1</v>
      </c>
      <c r="AH30" s="60">
        <v>1</v>
      </c>
      <c r="AI30" s="60">
        <v>1</v>
      </c>
      <c r="AJ30" s="60">
        <v>1</v>
      </c>
      <c r="AK30" s="61">
        <v>1</v>
      </c>
      <c r="AL30" s="60">
        <v>1</v>
      </c>
      <c r="AM30" s="60">
        <v>1</v>
      </c>
      <c r="AN30" s="61">
        <v>1</v>
      </c>
      <c r="AO30" s="60">
        <v>1</v>
      </c>
      <c r="AP30" s="60">
        <v>1</v>
      </c>
      <c r="AQ30" s="61">
        <v>1</v>
      </c>
      <c r="AR30" s="60">
        <v>0</v>
      </c>
      <c r="AS30" s="60">
        <v>0</v>
      </c>
      <c r="AT30" s="61">
        <v>0</v>
      </c>
      <c r="AU30" s="60">
        <v>1</v>
      </c>
      <c r="AV30" s="60">
        <v>1</v>
      </c>
      <c r="AW30" s="61">
        <v>1</v>
      </c>
      <c r="AX30" s="60">
        <v>1</v>
      </c>
      <c r="AY30" s="60">
        <v>1</v>
      </c>
      <c r="AZ30" s="61">
        <v>1</v>
      </c>
      <c r="BA30" s="60">
        <v>1</v>
      </c>
      <c r="BB30" s="60">
        <v>1</v>
      </c>
      <c r="BC30" s="61">
        <v>1</v>
      </c>
      <c r="BD30" s="60">
        <v>1</v>
      </c>
      <c r="BE30" s="60">
        <v>1</v>
      </c>
      <c r="BF30" s="60">
        <v>1</v>
      </c>
      <c r="BG30" s="60">
        <v>1</v>
      </c>
      <c r="BH30" s="60">
        <v>1</v>
      </c>
      <c r="BI30" s="61">
        <v>1</v>
      </c>
      <c r="BJ30" s="60">
        <v>1</v>
      </c>
      <c r="BK30" s="60">
        <v>1</v>
      </c>
      <c r="BL30" s="61">
        <v>1</v>
      </c>
      <c r="BM30" s="60">
        <v>1</v>
      </c>
      <c r="BN30" s="60">
        <v>1</v>
      </c>
      <c r="BO30" s="61">
        <v>1</v>
      </c>
      <c r="BP30" s="60">
        <v>1</v>
      </c>
      <c r="BQ30" s="60">
        <v>1</v>
      </c>
      <c r="BR30" s="61">
        <v>1</v>
      </c>
      <c r="BS30" s="60">
        <v>1</v>
      </c>
      <c r="BT30" s="60">
        <v>1</v>
      </c>
      <c r="BU30" s="61">
        <v>1</v>
      </c>
      <c r="BV30" s="60">
        <v>1</v>
      </c>
      <c r="BW30" s="60">
        <v>1</v>
      </c>
      <c r="BX30" s="60">
        <v>1</v>
      </c>
      <c r="BY30" s="60">
        <v>1</v>
      </c>
      <c r="BZ30" s="60">
        <v>1</v>
      </c>
      <c r="CA30" s="61">
        <v>1</v>
      </c>
      <c r="CB30" s="60">
        <v>1</v>
      </c>
      <c r="CC30" s="60">
        <v>1</v>
      </c>
      <c r="CD30" s="60">
        <v>1</v>
      </c>
      <c r="CE30" s="60">
        <v>1</v>
      </c>
      <c r="CF30" s="60">
        <v>1</v>
      </c>
      <c r="CG30" s="60">
        <v>1</v>
      </c>
      <c r="CH30" s="60">
        <v>1</v>
      </c>
      <c r="CI30" s="60">
        <v>1</v>
      </c>
      <c r="CJ30" s="61">
        <v>1</v>
      </c>
      <c r="CK30" s="60">
        <v>1</v>
      </c>
      <c r="CL30" s="60">
        <v>1</v>
      </c>
      <c r="CM30" s="61">
        <v>1</v>
      </c>
      <c r="CN30" s="60">
        <v>1</v>
      </c>
      <c r="CO30" s="60">
        <v>1</v>
      </c>
      <c r="CP30" s="61">
        <v>1</v>
      </c>
      <c r="CQ30" s="60">
        <v>1</v>
      </c>
      <c r="CR30" s="60">
        <v>1</v>
      </c>
      <c r="CS30" s="61">
        <v>1</v>
      </c>
      <c r="CT30" s="60">
        <v>1</v>
      </c>
      <c r="CU30" s="60">
        <v>1</v>
      </c>
      <c r="CV30" s="61">
        <v>1</v>
      </c>
      <c r="CW30" s="60">
        <v>1</v>
      </c>
      <c r="CX30" s="60">
        <v>1</v>
      </c>
      <c r="CY30" s="61">
        <v>1</v>
      </c>
      <c r="CZ30" s="60">
        <v>0</v>
      </c>
      <c r="DA30" s="60">
        <v>1</v>
      </c>
      <c r="DB30" s="61">
        <v>1</v>
      </c>
    </row>
    <row r="31" spans="1:106">
      <c r="A31" s="28">
        <v>23</v>
      </c>
      <c r="B31" s="262"/>
      <c r="C31" s="264" t="s">
        <v>97</v>
      </c>
      <c r="D31" s="265"/>
      <c r="E31" s="60">
        <v>1</v>
      </c>
      <c r="F31" s="60">
        <v>1</v>
      </c>
      <c r="G31" s="61">
        <v>1</v>
      </c>
      <c r="H31" s="60">
        <v>1</v>
      </c>
      <c r="I31" s="60">
        <v>1</v>
      </c>
      <c r="J31" s="61">
        <v>1</v>
      </c>
      <c r="K31" s="60">
        <v>1</v>
      </c>
      <c r="L31" s="60">
        <v>1</v>
      </c>
      <c r="M31" s="61">
        <v>1</v>
      </c>
      <c r="N31" s="60">
        <v>1</v>
      </c>
      <c r="O31" s="60">
        <v>1</v>
      </c>
      <c r="P31" s="61">
        <v>1</v>
      </c>
      <c r="Q31" s="60">
        <v>1</v>
      </c>
      <c r="R31" s="60">
        <v>1</v>
      </c>
      <c r="S31" s="61">
        <v>1</v>
      </c>
      <c r="T31" s="60">
        <v>1</v>
      </c>
      <c r="U31" s="60">
        <v>1</v>
      </c>
      <c r="V31" s="61">
        <v>1</v>
      </c>
      <c r="W31" s="60">
        <v>1</v>
      </c>
      <c r="X31" s="60">
        <v>1</v>
      </c>
      <c r="Y31" s="61">
        <v>1</v>
      </c>
      <c r="Z31" s="60">
        <v>1</v>
      </c>
      <c r="AA31" s="60">
        <v>1</v>
      </c>
      <c r="AB31" s="61">
        <v>1</v>
      </c>
      <c r="AC31" s="60">
        <v>1</v>
      </c>
      <c r="AD31" s="60">
        <v>1</v>
      </c>
      <c r="AE31" s="61">
        <v>1</v>
      </c>
      <c r="AF31" s="60">
        <v>1</v>
      </c>
      <c r="AG31" s="60">
        <v>1</v>
      </c>
      <c r="AH31" s="60">
        <v>1</v>
      </c>
      <c r="AI31" s="60">
        <v>1</v>
      </c>
      <c r="AJ31" s="60">
        <v>1</v>
      </c>
      <c r="AK31" s="61">
        <v>1</v>
      </c>
      <c r="AL31" s="60">
        <v>1</v>
      </c>
      <c r="AM31" s="60">
        <v>1</v>
      </c>
      <c r="AN31" s="61">
        <v>1</v>
      </c>
      <c r="AO31" s="60">
        <v>1</v>
      </c>
      <c r="AP31" s="60">
        <v>1</v>
      </c>
      <c r="AQ31" s="61">
        <v>1</v>
      </c>
      <c r="AR31" s="60">
        <v>1</v>
      </c>
      <c r="AS31" s="60">
        <v>1</v>
      </c>
      <c r="AT31" s="61">
        <v>1</v>
      </c>
      <c r="AU31" s="60">
        <v>1</v>
      </c>
      <c r="AV31" s="60">
        <v>1</v>
      </c>
      <c r="AW31" s="61">
        <v>1</v>
      </c>
      <c r="AX31" s="60">
        <v>1</v>
      </c>
      <c r="AY31" s="60">
        <v>1</v>
      </c>
      <c r="AZ31" s="61">
        <v>1</v>
      </c>
      <c r="BA31" s="60">
        <v>1</v>
      </c>
      <c r="BB31" s="60">
        <v>1</v>
      </c>
      <c r="BC31" s="61">
        <v>1</v>
      </c>
      <c r="BD31" s="60">
        <v>1</v>
      </c>
      <c r="BE31" s="60">
        <v>1</v>
      </c>
      <c r="BF31" s="60">
        <v>1</v>
      </c>
      <c r="BG31" s="60">
        <v>1</v>
      </c>
      <c r="BH31" s="60">
        <v>1</v>
      </c>
      <c r="BI31" s="61">
        <v>1</v>
      </c>
      <c r="BJ31" s="60">
        <v>1</v>
      </c>
      <c r="BK31" s="60">
        <v>1</v>
      </c>
      <c r="BL31" s="61">
        <v>1</v>
      </c>
      <c r="BM31" s="60">
        <v>1</v>
      </c>
      <c r="BN31" s="60">
        <v>1</v>
      </c>
      <c r="BO31" s="61">
        <v>1</v>
      </c>
      <c r="BP31" s="60">
        <v>1</v>
      </c>
      <c r="BQ31" s="60">
        <v>1</v>
      </c>
      <c r="BR31" s="61">
        <v>1</v>
      </c>
      <c r="BS31" s="60">
        <v>1</v>
      </c>
      <c r="BT31" s="60">
        <v>1</v>
      </c>
      <c r="BU31" s="61">
        <v>1</v>
      </c>
      <c r="BV31" s="60">
        <v>1</v>
      </c>
      <c r="BW31" s="60">
        <v>1</v>
      </c>
      <c r="BX31" s="60">
        <v>1</v>
      </c>
      <c r="BY31" s="60">
        <v>1</v>
      </c>
      <c r="BZ31" s="60">
        <v>1</v>
      </c>
      <c r="CA31" s="61">
        <v>1</v>
      </c>
      <c r="CB31" s="60">
        <v>1</v>
      </c>
      <c r="CC31" s="60">
        <v>1</v>
      </c>
      <c r="CD31" s="60">
        <v>1</v>
      </c>
      <c r="CE31" s="60">
        <v>1</v>
      </c>
      <c r="CF31" s="60">
        <v>1</v>
      </c>
      <c r="CG31" s="60">
        <v>1</v>
      </c>
      <c r="CH31" s="60">
        <v>1</v>
      </c>
      <c r="CI31" s="60">
        <v>1</v>
      </c>
      <c r="CJ31" s="61">
        <v>1</v>
      </c>
      <c r="CK31" s="60">
        <v>1</v>
      </c>
      <c r="CL31" s="60">
        <v>1</v>
      </c>
      <c r="CM31" s="61">
        <v>1</v>
      </c>
      <c r="CN31" s="60">
        <v>1</v>
      </c>
      <c r="CO31" s="60">
        <v>1</v>
      </c>
      <c r="CP31" s="61">
        <v>1</v>
      </c>
      <c r="CQ31" s="60">
        <v>1</v>
      </c>
      <c r="CR31" s="60">
        <v>1</v>
      </c>
      <c r="CS31" s="61">
        <v>1</v>
      </c>
      <c r="CT31" s="60">
        <v>1</v>
      </c>
      <c r="CU31" s="60">
        <v>1</v>
      </c>
      <c r="CV31" s="61">
        <v>1</v>
      </c>
      <c r="CW31" s="60">
        <v>1</v>
      </c>
      <c r="CX31" s="60">
        <v>1</v>
      </c>
      <c r="CY31" s="61">
        <v>1</v>
      </c>
      <c r="CZ31" s="60">
        <v>0</v>
      </c>
      <c r="DA31" s="60">
        <v>1</v>
      </c>
      <c r="DB31" s="61">
        <v>1</v>
      </c>
    </row>
    <row r="32" spans="1:106">
      <c r="A32" s="28">
        <v>24</v>
      </c>
      <c r="B32" s="262"/>
      <c r="C32" s="264" t="s">
        <v>98</v>
      </c>
      <c r="D32" s="265"/>
      <c r="E32" s="60">
        <v>1</v>
      </c>
      <c r="F32" s="60">
        <v>1</v>
      </c>
      <c r="G32" s="61">
        <v>1</v>
      </c>
      <c r="H32" s="60">
        <v>1</v>
      </c>
      <c r="I32" s="60">
        <v>1</v>
      </c>
      <c r="J32" s="61">
        <v>1</v>
      </c>
      <c r="K32" s="60">
        <v>1</v>
      </c>
      <c r="L32" s="60">
        <v>1</v>
      </c>
      <c r="M32" s="61">
        <v>1</v>
      </c>
      <c r="N32" s="60">
        <v>1</v>
      </c>
      <c r="O32" s="60">
        <v>1</v>
      </c>
      <c r="P32" s="61">
        <v>1</v>
      </c>
      <c r="Q32" s="60">
        <v>1</v>
      </c>
      <c r="R32" s="60">
        <v>1</v>
      </c>
      <c r="S32" s="61">
        <v>1</v>
      </c>
      <c r="T32" s="60">
        <v>1</v>
      </c>
      <c r="U32" s="60">
        <v>1</v>
      </c>
      <c r="V32" s="61">
        <v>1</v>
      </c>
      <c r="W32" s="60">
        <v>1</v>
      </c>
      <c r="X32" s="60">
        <v>1</v>
      </c>
      <c r="Y32" s="61">
        <v>1</v>
      </c>
      <c r="Z32" s="60">
        <v>1</v>
      </c>
      <c r="AA32" s="60">
        <v>1</v>
      </c>
      <c r="AB32" s="61">
        <v>1</v>
      </c>
      <c r="AC32" s="60">
        <v>1</v>
      </c>
      <c r="AD32" s="60">
        <v>1</v>
      </c>
      <c r="AE32" s="61">
        <v>1</v>
      </c>
      <c r="AF32" s="60">
        <v>1</v>
      </c>
      <c r="AG32" s="60">
        <v>1</v>
      </c>
      <c r="AH32" s="60">
        <v>1</v>
      </c>
      <c r="AI32" s="60">
        <v>1</v>
      </c>
      <c r="AJ32" s="60">
        <v>1</v>
      </c>
      <c r="AK32" s="61">
        <v>1</v>
      </c>
      <c r="AL32" s="60">
        <v>1</v>
      </c>
      <c r="AM32" s="60">
        <v>1</v>
      </c>
      <c r="AN32" s="61">
        <v>1</v>
      </c>
      <c r="AO32" s="60">
        <v>1</v>
      </c>
      <c r="AP32" s="60">
        <v>1</v>
      </c>
      <c r="AQ32" s="61">
        <v>1</v>
      </c>
      <c r="AR32" s="60">
        <v>1</v>
      </c>
      <c r="AS32" s="60">
        <v>1</v>
      </c>
      <c r="AT32" s="61">
        <v>1</v>
      </c>
      <c r="AU32" s="60">
        <v>1</v>
      </c>
      <c r="AV32" s="60">
        <v>1</v>
      </c>
      <c r="AW32" s="61">
        <v>1</v>
      </c>
      <c r="AX32" s="60">
        <v>1</v>
      </c>
      <c r="AY32" s="60">
        <v>1</v>
      </c>
      <c r="AZ32" s="61">
        <v>1</v>
      </c>
      <c r="BA32" s="60">
        <v>1</v>
      </c>
      <c r="BB32" s="60">
        <v>1</v>
      </c>
      <c r="BC32" s="61">
        <v>1</v>
      </c>
      <c r="BD32" s="60">
        <v>1</v>
      </c>
      <c r="BE32" s="60">
        <v>1</v>
      </c>
      <c r="BF32" s="60">
        <v>1</v>
      </c>
      <c r="BG32" s="60">
        <v>1</v>
      </c>
      <c r="BH32" s="60">
        <v>1</v>
      </c>
      <c r="BI32" s="61">
        <v>1</v>
      </c>
      <c r="BJ32" s="60">
        <v>1</v>
      </c>
      <c r="BK32" s="60">
        <v>1</v>
      </c>
      <c r="BL32" s="61">
        <v>1</v>
      </c>
      <c r="BM32" s="60">
        <v>1</v>
      </c>
      <c r="BN32" s="60">
        <v>1</v>
      </c>
      <c r="BO32" s="61">
        <v>1</v>
      </c>
      <c r="BP32" s="60">
        <v>1</v>
      </c>
      <c r="BQ32" s="60">
        <v>1</v>
      </c>
      <c r="BR32" s="61">
        <v>1</v>
      </c>
      <c r="BS32" s="60">
        <v>1</v>
      </c>
      <c r="BT32" s="60">
        <v>1</v>
      </c>
      <c r="BU32" s="61">
        <v>1</v>
      </c>
      <c r="BV32" s="60">
        <v>1</v>
      </c>
      <c r="BW32" s="60">
        <v>1</v>
      </c>
      <c r="BX32" s="60">
        <v>1</v>
      </c>
      <c r="BY32" s="60">
        <v>1</v>
      </c>
      <c r="BZ32" s="60">
        <v>1</v>
      </c>
      <c r="CA32" s="61">
        <v>1</v>
      </c>
      <c r="CB32" s="60">
        <v>1</v>
      </c>
      <c r="CC32" s="60">
        <v>1</v>
      </c>
      <c r="CD32" s="60">
        <v>1</v>
      </c>
      <c r="CE32" s="60">
        <v>1</v>
      </c>
      <c r="CF32" s="60">
        <v>1</v>
      </c>
      <c r="CG32" s="60">
        <v>1</v>
      </c>
      <c r="CH32" s="60">
        <v>1</v>
      </c>
      <c r="CI32" s="60">
        <v>1</v>
      </c>
      <c r="CJ32" s="61">
        <v>1</v>
      </c>
      <c r="CK32" s="60">
        <v>1</v>
      </c>
      <c r="CL32" s="60">
        <v>1</v>
      </c>
      <c r="CM32" s="61">
        <v>1</v>
      </c>
      <c r="CN32" s="60">
        <v>1</v>
      </c>
      <c r="CO32" s="60">
        <v>1</v>
      </c>
      <c r="CP32" s="61">
        <v>1</v>
      </c>
      <c r="CQ32" s="60">
        <v>0</v>
      </c>
      <c r="CR32" s="60">
        <v>0</v>
      </c>
      <c r="CS32" s="61">
        <v>0</v>
      </c>
      <c r="CT32" s="60">
        <v>0</v>
      </c>
      <c r="CU32" s="60">
        <v>0</v>
      </c>
      <c r="CV32" s="61">
        <v>0</v>
      </c>
      <c r="CW32" s="60">
        <v>0</v>
      </c>
      <c r="CX32" s="60">
        <v>0</v>
      </c>
      <c r="CY32" s="61">
        <v>1</v>
      </c>
      <c r="CZ32" s="60">
        <v>0</v>
      </c>
      <c r="DA32" s="60">
        <v>1</v>
      </c>
      <c r="DB32" s="61">
        <v>1</v>
      </c>
    </row>
    <row r="33" spans="1:106">
      <c r="A33" s="28">
        <v>25</v>
      </c>
      <c r="B33" s="262"/>
      <c r="C33" s="264" t="s">
        <v>99</v>
      </c>
      <c r="D33" s="265"/>
      <c r="E33" s="60">
        <v>1</v>
      </c>
      <c r="F33" s="60">
        <v>1</v>
      </c>
      <c r="G33" s="61">
        <v>1</v>
      </c>
      <c r="H33" s="60">
        <v>1</v>
      </c>
      <c r="I33" s="60">
        <v>1</v>
      </c>
      <c r="J33" s="61">
        <v>1</v>
      </c>
      <c r="K33" s="60">
        <v>1</v>
      </c>
      <c r="L33" s="60">
        <v>1</v>
      </c>
      <c r="M33" s="61">
        <v>1</v>
      </c>
      <c r="N33" s="60">
        <v>1</v>
      </c>
      <c r="O33" s="60">
        <v>1</v>
      </c>
      <c r="P33" s="61">
        <v>1</v>
      </c>
      <c r="Q33" s="60">
        <v>1</v>
      </c>
      <c r="R33" s="60">
        <v>1</v>
      </c>
      <c r="S33" s="61">
        <v>1</v>
      </c>
      <c r="T33" s="60">
        <v>1</v>
      </c>
      <c r="U33" s="60">
        <v>1</v>
      </c>
      <c r="V33" s="61">
        <v>1</v>
      </c>
      <c r="W33" s="60">
        <v>1</v>
      </c>
      <c r="X33" s="60">
        <v>1</v>
      </c>
      <c r="Y33" s="61">
        <v>1</v>
      </c>
      <c r="Z33" s="60">
        <v>1</v>
      </c>
      <c r="AA33" s="60">
        <v>1</v>
      </c>
      <c r="AB33" s="61">
        <v>1</v>
      </c>
      <c r="AC33" s="60">
        <v>1</v>
      </c>
      <c r="AD33" s="60">
        <v>1</v>
      </c>
      <c r="AE33" s="61">
        <v>1</v>
      </c>
      <c r="AF33" s="60">
        <v>1</v>
      </c>
      <c r="AG33" s="60">
        <v>1</v>
      </c>
      <c r="AH33" s="60">
        <v>1</v>
      </c>
      <c r="AI33" s="60">
        <v>1</v>
      </c>
      <c r="AJ33" s="60">
        <v>1</v>
      </c>
      <c r="AK33" s="61">
        <v>1</v>
      </c>
      <c r="AL33" s="60">
        <v>1</v>
      </c>
      <c r="AM33" s="60">
        <v>1</v>
      </c>
      <c r="AN33" s="61">
        <v>1</v>
      </c>
      <c r="AO33" s="60">
        <v>1</v>
      </c>
      <c r="AP33" s="60">
        <v>1</v>
      </c>
      <c r="AQ33" s="61">
        <v>1</v>
      </c>
      <c r="AR33" s="60">
        <v>1</v>
      </c>
      <c r="AS33" s="60">
        <v>1</v>
      </c>
      <c r="AT33" s="61">
        <v>1</v>
      </c>
      <c r="AU33" s="60">
        <v>1</v>
      </c>
      <c r="AV33" s="60">
        <v>1</v>
      </c>
      <c r="AW33" s="61">
        <v>1</v>
      </c>
      <c r="AX33" s="60">
        <v>1</v>
      </c>
      <c r="AY33" s="60">
        <v>1</v>
      </c>
      <c r="AZ33" s="61">
        <v>1</v>
      </c>
      <c r="BA33" s="60">
        <v>1</v>
      </c>
      <c r="BB33" s="60">
        <v>1</v>
      </c>
      <c r="BC33" s="61">
        <v>1</v>
      </c>
      <c r="BD33" s="60">
        <v>1</v>
      </c>
      <c r="BE33" s="60">
        <v>1</v>
      </c>
      <c r="BF33" s="60">
        <v>1</v>
      </c>
      <c r="BG33" s="60">
        <v>1</v>
      </c>
      <c r="BH33" s="60">
        <v>1</v>
      </c>
      <c r="BI33" s="61">
        <v>1</v>
      </c>
      <c r="BJ33" s="60">
        <v>1</v>
      </c>
      <c r="BK33" s="60">
        <v>1</v>
      </c>
      <c r="BL33" s="61">
        <v>1</v>
      </c>
      <c r="BM33" s="60">
        <v>1</v>
      </c>
      <c r="BN33" s="60">
        <v>1</v>
      </c>
      <c r="BO33" s="61">
        <v>1</v>
      </c>
      <c r="BP33" s="60">
        <v>1</v>
      </c>
      <c r="BQ33" s="60">
        <v>1</v>
      </c>
      <c r="BR33" s="61">
        <v>1</v>
      </c>
      <c r="BS33" s="60">
        <v>1</v>
      </c>
      <c r="BT33" s="60">
        <v>1</v>
      </c>
      <c r="BU33" s="61">
        <v>1</v>
      </c>
      <c r="BV33" s="60">
        <v>1</v>
      </c>
      <c r="BW33" s="60">
        <v>1</v>
      </c>
      <c r="BX33" s="60">
        <v>1</v>
      </c>
      <c r="BY33" s="60">
        <v>1</v>
      </c>
      <c r="BZ33" s="60">
        <v>1</v>
      </c>
      <c r="CA33" s="61">
        <v>1</v>
      </c>
      <c r="CB33" s="60">
        <v>1</v>
      </c>
      <c r="CC33" s="60">
        <v>1</v>
      </c>
      <c r="CD33" s="60">
        <v>1</v>
      </c>
      <c r="CE33" s="60">
        <v>1</v>
      </c>
      <c r="CF33" s="60">
        <v>1</v>
      </c>
      <c r="CG33" s="60">
        <v>1</v>
      </c>
      <c r="CH33" s="60">
        <v>1</v>
      </c>
      <c r="CI33" s="60">
        <v>1</v>
      </c>
      <c r="CJ33" s="61">
        <v>1</v>
      </c>
      <c r="CK33" s="60">
        <v>1</v>
      </c>
      <c r="CL33" s="60">
        <v>1</v>
      </c>
      <c r="CM33" s="61">
        <v>1</v>
      </c>
      <c r="CN33" s="60">
        <v>1</v>
      </c>
      <c r="CO33" s="60">
        <v>1</v>
      </c>
      <c r="CP33" s="61">
        <v>1</v>
      </c>
      <c r="CQ33" s="60">
        <v>1</v>
      </c>
      <c r="CR33" s="60">
        <v>1</v>
      </c>
      <c r="CS33" s="61">
        <v>1</v>
      </c>
      <c r="CT33" s="60">
        <v>0</v>
      </c>
      <c r="CU33" s="60">
        <v>0</v>
      </c>
      <c r="CV33" s="61">
        <v>0</v>
      </c>
      <c r="CW33" s="60">
        <v>0</v>
      </c>
      <c r="CX33" s="60">
        <v>0</v>
      </c>
      <c r="CY33" s="61">
        <v>1</v>
      </c>
      <c r="CZ33" s="60">
        <v>0</v>
      </c>
      <c r="DA33" s="60">
        <v>1</v>
      </c>
      <c r="DB33" s="61">
        <v>1</v>
      </c>
    </row>
    <row r="34" spans="1:106">
      <c r="A34" s="28">
        <v>26</v>
      </c>
      <c r="B34" s="262"/>
      <c r="C34" s="264" t="s">
        <v>100</v>
      </c>
      <c r="D34" s="265"/>
      <c r="E34" s="60">
        <v>1</v>
      </c>
      <c r="F34" s="60">
        <v>1</v>
      </c>
      <c r="G34" s="61">
        <v>1</v>
      </c>
      <c r="H34" s="60">
        <v>1</v>
      </c>
      <c r="I34" s="60">
        <v>1</v>
      </c>
      <c r="J34" s="61">
        <v>1</v>
      </c>
      <c r="K34" s="60">
        <v>0</v>
      </c>
      <c r="L34" s="60">
        <v>0</v>
      </c>
      <c r="M34" s="61">
        <v>0</v>
      </c>
      <c r="N34" s="60">
        <v>1</v>
      </c>
      <c r="O34" s="60">
        <v>1</v>
      </c>
      <c r="P34" s="61">
        <v>1</v>
      </c>
      <c r="Q34" s="60">
        <v>1</v>
      </c>
      <c r="R34" s="60">
        <v>1</v>
      </c>
      <c r="S34" s="61">
        <v>1</v>
      </c>
      <c r="T34" s="60">
        <v>1</v>
      </c>
      <c r="U34" s="60">
        <v>1</v>
      </c>
      <c r="V34" s="61">
        <v>1</v>
      </c>
      <c r="W34" s="60">
        <v>1</v>
      </c>
      <c r="X34" s="60">
        <v>1</v>
      </c>
      <c r="Y34" s="61">
        <v>1</v>
      </c>
      <c r="Z34" s="60">
        <v>1</v>
      </c>
      <c r="AA34" s="60">
        <v>1</v>
      </c>
      <c r="AB34" s="61">
        <v>1</v>
      </c>
      <c r="AC34" s="60">
        <v>1</v>
      </c>
      <c r="AD34" s="60">
        <v>1</v>
      </c>
      <c r="AE34" s="61">
        <v>1</v>
      </c>
      <c r="AF34" s="60">
        <v>1</v>
      </c>
      <c r="AG34" s="60">
        <v>1</v>
      </c>
      <c r="AH34" s="60">
        <v>1</v>
      </c>
      <c r="AI34" s="60">
        <v>1</v>
      </c>
      <c r="AJ34" s="60">
        <v>1</v>
      </c>
      <c r="AK34" s="61">
        <v>1</v>
      </c>
      <c r="AL34" s="60">
        <v>1</v>
      </c>
      <c r="AM34" s="60">
        <v>1</v>
      </c>
      <c r="AN34" s="61">
        <v>1</v>
      </c>
      <c r="AO34" s="60">
        <v>1</v>
      </c>
      <c r="AP34" s="60">
        <v>1</v>
      </c>
      <c r="AQ34" s="61">
        <v>1</v>
      </c>
      <c r="AR34" s="60">
        <v>1</v>
      </c>
      <c r="AS34" s="60">
        <v>1</v>
      </c>
      <c r="AT34" s="61">
        <v>1</v>
      </c>
      <c r="AU34" s="60">
        <v>0</v>
      </c>
      <c r="AV34" s="60">
        <v>0</v>
      </c>
      <c r="AW34" s="61">
        <v>1</v>
      </c>
      <c r="AX34" s="60">
        <v>1</v>
      </c>
      <c r="AY34" s="60">
        <v>1</v>
      </c>
      <c r="AZ34" s="61">
        <v>1</v>
      </c>
      <c r="BA34" s="60">
        <v>1</v>
      </c>
      <c r="BB34" s="60">
        <v>1</v>
      </c>
      <c r="BC34" s="61">
        <v>1</v>
      </c>
      <c r="BD34" s="60">
        <v>1</v>
      </c>
      <c r="BE34" s="60">
        <v>1</v>
      </c>
      <c r="BF34" s="60">
        <v>1</v>
      </c>
      <c r="BG34" s="60">
        <v>1</v>
      </c>
      <c r="BH34" s="60">
        <v>1</v>
      </c>
      <c r="BI34" s="61">
        <v>1</v>
      </c>
      <c r="BJ34" s="60">
        <v>1</v>
      </c>
      <c r="BK34" s="60">
        <v>1</v>
      </c>
      <c r="BL34" s="61">
        <v>1</v>
      </c>
      <c r="BM34" s="60">
        <v>1</v>
      </c>
      <c r="BN34" s="60">
        <v>1</v>
      </c>
      <c r="BO34" s="61">
        <v>1</v>
      </c>
      <c r="BP34" s="60">
        <v>1</v>
      </c>
      <c r="BQ34" s="60">
        <v>1</v>
      </c>
      <c r="BR34" s="61">
        <v>1</v>
      </c>
      <c r="BS34" s="60">
        <v>1</v>
      </c>
      <c r="BT34" s="60">
        <v>1</v>
      </c>
      <c r="BU34" s="61">
        <v>1</v>
      </c>
      <c r="BV34" s="60">
        <v>1</v>
      </c>
      <c r="BW34" s="60">
        <v>1</v>
      </c>
      <c r="BX34" s="60">
        <v>1</v>
      </c>
      <c r="BY34" s="60">
        <v>1</v>
      </c>
      <c r="BZ34" s="60">
        <v>1</v>
      </c>
      <c r="CA34" s="61">
        <v>1</v>
      </c>
      <c r="CB34" s="60">
        <v>1</v>
      </c>
      <c r="CC34" s="60">
        <v>1</v>
      </c>
      <c r="CD34" s="60">
        <v>1</v>
      </c>
      <c r="CE34" s="60">
        <v>1</v>
      </c>
      <c r="CF34" s="60">
        <v>1</v>
      </c>
      <c r="CG34" s="60">
        <v>1</v>
      </c>
      <c r="CH34" s="60">
        <v>1</v>
      </c>
      <c r="CI34" s="60">
        <v>1</v>
      </c>
      <c r="CJ34" s="61">
        <v>1</v>
      </c>
      <c r="CK34" s="60">
        <v>1</v>
      </c>
      <c r="CL34" s="60">
        <v>1</v>
      </c>
      <c r="CM34" s="61">
        <v>1</v>
      </c>
      <c r="CN34" s="60">
        <v>1</v>
      </c>
      <c r="CO34" s="60">
        <v>1</v>
      </c>
      <c r="CP34" s="61">
        <v>1</v>
      </c>
      <c r="CQ34" s="60">
        <v>0</v>
      </c>
      <c r="CR34" s="60">
        <v>0</v>
      </c>
      <c r="CS34" s="61">
        <v>0</v>
      </c>
      <c r="CT34" s="60">
        <v>0</v>
      </c>
      <c r="CU34" s="60">
        <v>0</v>
      </c>
      <c r="CV34" s="61">
        <v>0</v>
      </c>
      <c r="CW34" s="60">
        <v>0</v>
      </c>
      <c r="CX34" s="60">
        <v>0</v>
      </c>
      <c r="CY34" s="61">
        <v>1</v>
      </c>
      <c r="CZ34" s="60">
        <v>1</v>
      </c>
      <c r="DA34" s="60">
        <v>1</v>
      </c>
      <c r="DB34" s="61">
        <v>1</v>
      </c>
    </row>
    <row r="35" spans="1:106">
      <c r="A35" s="28">
        <v>27</v>
      </c>
      <c r="B35" s="262"/>
      <c r="C35" s="264" t="s">
        <v>101</v>
      </c>
      <c r="D35" s="265"/>
      <c r="E35" s="60">
        <v>1</v>
      </c>
      <c r="F35" s="60">
        <v>1</v>
      </c>
      <c r="G35" s="61">
        <v>1</v>
      </c>
      <c r="H35" s="60">
        <v>1</v>
      </c>
      <c r="I35" s="60">
        <v>1</v>
      </c>
      <c r="J35" s="61">
        <v>1</v>
      </c>
      <c r="K35" s="60">
        <v>1</v>
      </c>
      <c r="L35" s="60">
        <v>1</v>
      </c>
      <c r="M35" s="61">
        <v>1</v>
      </c>
      <c r="N35" s="60">
        <v>1</v>
      </c>
      <c r="O35" s="60">
        <v>1</v>
      </c>
      <c r="P35" s="61">
        <v>1</v>
      </c>
      <c r="Q35" s="60">
        <v>1</v>
      </c>
      <c r="R35" s="60">
        <v>1</v>
      </c>
      <c r="S35" s="61">
        <v>1</v>
      </c>
      <c r="T35" s="60">
        <v>1</v>
      </c>
      <c r="U35" s="60">
        <v>1</v>
      </c>
      <c r="V35" s="61">
        <v>1</v>
      </c>
      <c r="W35" s="60">
        <v>1</v>
      </c>
      <c r="X35" s="60">
        <v>1</v>
      </c>
      <c r="Y35" s="61">
        <v>1</v>
      </c>
      <c r="Z35" s="60">
        <v>1</v>
      </c>
      <c r="AA35" s="60">
        <v>1</v>
      </c>
      <c r="AB35" s="61">
        <v>1</v>
      </c>
      <c r="AC35" s="60">
        <v>1</v>
      </c>
      <c r="AD35" s="60">
        <v>1</v>
      </c>
      <c r="AE35" s="61">
        <v>1</v>
      </c>
      <c r="AF35" s="60">
        <v>1</v>
      </c>
      <c r="AG35" s="60">
        <v>1</v>
      </c>
      <c r="AH35" s="60">
        <v>1</v>
      </c>
      <c r="AI35" s="60">
        <v>1</v>
      </c>
      <c r="AJ35" s="60">
        <v>1</v>
      </c>
      <c r="AK35" s="61">
        <v>1</v>
      </c>
      <c r="AL35" s="60">
        <v>1</v>
      </c>
      <c r="AM35" s="60">
        <v>1</v>
      </c>
      <c r="AN35" s="61">
        <v>1</v>
      </c>
      <c r="AO35" s="60">
        <v>1</v>
      </c>
      <c r="AP35" s="60">
        <v>1</v>
      </c>
      <c r="AQ35" s="61">
        <v>1</v>
      </c>
      <c r="AR35" s="60">
        <v>1</v>
      </c>
      <c r="AS35" s="60">
        <v>1</v>
      </c>
      <c r="AT35" s="61">
        <v>1</v>
      </c>
      <c r="AU35" s="60">
        <v>1</v>
      </c>
      <c r="AV35" s="60">
        <v>1</v>
      </c>
      <c r="AW35" s="61">
        <v>1</v>
      </c>
      <c r="AX35" s="60">
        <v>1</v>
      </c>
      <c r="AY35" s="60">
        <v>1</v>
      </c>
      <c r="AZ35" s="61">
        <v>1</v>
      </c>
      <c r="BA35" s="60">
        <v>1</v>
      </c>
      <c r="BB35" s="60">
        <v>1</v>
      </c>
      <c r="BC35" s="61">
        <v>1</v>
      </c>
      <c r="BD35" s="60">
        <v>1</v>
      </c>
      <c r="BE35" s="60">
        <v>1</v>
      </c>
      <c r="BF35" s="60">
        <v>1</v>
      </c>
      <c r="BG35" s="60">
        <v>1</v>
      </c>
      <c r="BH35" s="60">
        <v>1</v>
      </c>
      <c r="BI35" s="61">
        <v>1</v>
      </c>
      <c r="BJ35" s="60">
        <v>1</v>
      </c>
      <c r="BK35" s="60">
        <v>1</v>
      </c>
      <c r="BL35" s="61">
        <v>1</v>
      </c>
      <c r="BM35" s="60">
        <v>1</v>
      </c>
      <c r="BN35" s="60">
        <v>1</v>
      </c>
      <c r="BO35" s="61">
        <v>1</v>
      </c>
      <c r="BP35" s="60">
        <v>1</v>
      </c>
      <c r="BQ35" s="60">
        <v>1</v>
      </c>
      <c r="BR35" s="61">
        <v>1</v>
      </c>
      <c r="BS35" s="60">
        <v>1</v>
      </c>
      <c r="BT35" s="60">
        <v>1</v>
      </c>
      <c r="BU35" s="61">
        <v>1</v>
      </c>
      <c r="BV35" s="60">
        <v>1</v>
      </c>
      <c r="BW35" s="60">
        <v>1</v>
      </c>
      <c r="BX35" s="60">
        <v>1</v>
      </c>
      <c r="BY35" s="60">
        <v>1</v>
      </c>
      <c r="BZ35" s="60">
        <v>1</v>
      </c>
      <c r="CA35" s="61">
        <v>1</v>
      </c>
      <c r="CB35" s="60">
        <v>1</v>
      </c>
      <c r="CC35" s="60">
        <v>1</v>
      </c>
      <c r="CD35" s="60">
        <v>1</v>
      </c>
      <c r="CE35" s="60">
        <v>1</v>
      </c>
      <c r="CF35" s="60">
        <v>1</v>
      </c>
      <c r="CG35" s="60">
        <v>1</v>
      </c>
      <c r="CH35" s="60">
        <v>1</v>
      </c>
      <c r="CI35" s="60">
        <v>1</v>
      </c>
      <c r="CJ35" s="61">
        <v>1</v>
      </c>
      <c r="CK35" s="60">
        <v>1</v>
      </c>
      <c r="CL35" s="60">
        <v>1</v>
      </c>
      <c r="CM35" s="61">
        <v>1</v>
      </c>
      <c r="CN35" s="60">
        <v>1</v>
      </c>
      <c r="CO35" s="60">
        <v>1</v>
      </c>
      <c r="CP35" s="61">
        <v>1</v>
      </c>
      <c r="CQ35" s="60">
        <v>0</v>
      </c>
      <c r="CR35" s="60">
        <v>0</v>
      </c>
      <c r="CS35" s="61">
        <v>0</v>
      </c>
      <c r="CT35" s="60">
        <v>1</v>
      </c>
      <c r="CU35" s="60">
        <v>1</v>
      </c>
      <c r="CV35" s="61">
        <v>1</v>
      </c>
      <c r="CW35" s="60">
        <v>1</v>
      </c>
      <c r="CX35" s="60">
        <v>1</v>
      </c>
      <c r="CY35" s="61">
        <v>1</v>
      </c>
      <c r="CZ35" s="60">
        <v>1</v>
      </c>
      <c r="DA35" s="60">
        <v>1</v>
      </c>
      <c r="DB35" s="61">
        <v>1</v>
      </c>
    </row>
    <row r="36" spans="1:106">
      <c r="A36" s="28">
        <v>28</v>
      </c>
      <c r="B36" s="263"/>
      <c r="C36" s="264" t="s">
        <v>102</v>
      </c>
      <c r="D36" s="265"/>
      <c r="E36" s="60">
        <v>1</v>
      </c>
      <c r="F36" s="60">
        <v>1</v>
      </c>
      <c r="G36" s="61">
        <v>1</v>
      </c>
      <c r="H36" s="60">
        <v>1</v>
      </c>
      <c r="I36" s="60">
        <v>1</v>
      </c>
      <c r="J36" s="61">
        <v>1</v>
      </c>
      <c r="K36" s="60">
        <v>1</v>
      </c>
      <c r="L36" s="60">
        <v>1</v>
      </c>
      <c r="M36" s="61">
        <v>1</v>
      </c>
      <c r="N36" s="60">
        <v>1</v>
      </c>
      <c r="O36" s="60">
        <v>1</v>
      </c>
      <c r="P36" s="61">
        <v>1</v>
      </c>
      <c r="Q36" s="60">
        <v>1</v>
      </c>
      <c r="R36" s="60">
        <v>1</v>
      </c>
      <c r="S36" s="61">
        <v>1</v>
      </c>
      <c r="T36" s="60">
        <v>1</v>
      </c>
      <c r="U36" s="60">
        <v>1</v>
      </c>
      <c r="V36" s="61">
        <v>1</v>
      </c>
      <c r="W36" s="60">
        <v>1</v>
      </c>
      <c r="X36" s="60">
        <v>1</v>
      </c>
      <c r="Y36" s="61">
        <v>1</v>
      </c>
      <c r="Z36" s="60">
        <v>1</v>
      </c>
      <c r="AA36" s="60">
        <v>1</v>
      </c>
      <c r="AB36" s="61">
        <v>1</v>
      </c>
      <c r="AC36" s="60">
        <v>1</v>
      </c>
      <c r="AD36" s="60">
        <v>1</v>
      </c>
      <c r="AE36" s="61">
        <v>1</v>
      </c>
      <c r="AF36" s="60">
        <v>1</v>
      </c>
      <c r="AG36" s="60">
        <v>1</v>
      </c>
      <c r="AH36" s="60">
        <v>1</v>
      </c>
      <c r="AI36" s="60">
        <v>1</v>
      </c>
      <c r="AJ36" s="60">
        <v>1</v>
      </c>
      <c r="AK36" s="61">
        <v>1</v>
      </c>
      <c r="AL36" s="60">
        <v>1</v>
      </c>
      <c r="AM36" s="60">
        <v>1</v>
      </c>
      <c r="AN36" s="61">
        <v>1</v>
      </c>
      <c r="AO36" s="60">
        <v>1</v>
      </c>
      <c r="AP36" s="60">
        <v>1</v>
      </c>
      <c r="AQ36" s="61">
        <v>1</v>
      </c>
      <c r="AR36" s="60">
        <v>1</v>
      </c>
      <c r="AS36" s="60">
        <v>1</v>
      </c>
      <c r="AT36" s="61">
        <v>1</v>
      </c>
      <c r="AU36" s="60">
        <v>1</v>
      </c>
      <c r="AV36" s="60">
        <v>1</v>
      </c>
      <c r="AW36" s="61">
        <v>1</v>
      </c>
      <c r="AX36" s="60">
        <v>1</v>
      </c>
      <c r="AY36" s="60">
        <v>1</v>
      </c>
      <c r="AZ36" s="61">
        <v>1</v>
      </c>
      <c r="BA36" s="60">
        <v>1</v>
      </c>
      <c r="BB36" s="60">
        <v>1</v>
      </c>
      <c r="BC36" s="61">
        <v>1</v>
      </c>
      <c r="BD36" s="60">
        <v>1</v>
      </c>
      <c r="BE36" s="60">
        <v>1</v>
      </c>
      <c r="BF36" s="60">
        <v>1</v>
      </c>
      <c r="BG36" s="60">
        <v>1</v>
      </c>
      <c r="BH36" s="60">
        <v>1</v>
      </c>
      <c r="BI36" s="61">
        <v>1</v>
      </c>
      <c r="BJ36" s="60">
        <v>1</v>
      </c>
      <c r="BK36" s="60">
        <v>1</v>
      </c>
      <c r="BL36" s="61">
        <v>1</v>
      </c>
      <c r="BM36" s="60">
        <v>1</v>
      </c>
      <c r="BN36" s="60">
        <v>1</v>
      </c>
      <c r="BO36" s="61">
        <v>1</v>
      </c>
      <c r="BP36" s="60">
        <v>1</v>
      </c>
      <c r="BQ36" s="60">
        <v>1</v>
      </c>
      <c r="BR36" s="61">
        <v>1</v>
      </c>
      <c r="BS36" s="60">
        <v>1</v>
      </c>
      <c r="BT36" s="60">
        <v>1</v>
      </c>
      <c r="BU36" s="61">
        <v>1</v>
      </c>
      <c r="BV36" s="60">
        <v>1</v>
      </c>
      <c r="BW36" s="60">
        <v>1</v>
      </c>
      <c r="BX36" s="60">
        <v>1</v>
      </c>
      <c r="BY36" s="60">
        <v>1</v>
      </c>
      <c r="BZ36" s="60">
        <v>1</v>
      </c>
      <c r="CA36" s="61">
        <v>1</v>
      </c>
      <c r="CB36" s="60">
        <v>1</v>
      </c>
      <c r="CC36" s="60">
        <v>1</v>
      </c>
      <c r="CD36" s="60">
        <v>1</v>
      </c>
      <c r="CE36" s="60">
        <v>1</v>
      </c>
      <c r="CF36" s="60">
        <v>1</v>
      </c>
      <c r="CG36" s="60">
        <v>1</v>
      </c>
      <c r="CH36" s="60">
        <v>1</v>
      </c>
      <c r="CI36" s="60">
        <v>1</v>
      </c>
      <c r="CJ36" s="61">
        <v>1</v>
      </c>
      <c r="CK36" s="60">
        <v>1</v>
      </c>
      <c r="CL36" s="60">
        <v>1</v>
      </c>
      <c r="CM36" s="61">
        <v>1</v>
      </c>
      <c r="CN36" s="60">
        <v>1</v>
      </c>
      <c r="CO36" s="60">
        <v>1</v>
      </c>
      <c r="CP36" s="61">
        <v>1</v>
      </c>
      <c r="CQ36" s="60">
        <v>1</v>
      </c>
      <c r="CR36" s="60">
        <v>1</v>
      </c>
      <c r="CS36" s="61">
        <v>1</v>
      </c>
      <c r="CT36" s="60">
        <v>1</v>
      </c>
      <c r="CU36" s="60">
        <v>1</v>
      </c>
      <c r="CV36" s="61">
        <v>1</v>
      </c>
      <c r="CW36" s="60">
        <v>1</v>
      </c>
      <c r="CX36" s="60">
        <v>1</v>
      </c>
      <c r="CY36" s="61">
        <v>1</v>
      </c>
      <c r="CZ36" s="60">
        <v>1</v>
      </c>
      <c r="DA36" s="60">
        <v>1</v>
      </c>
      <c r="DB36" s="61">
        <v>1</v>
      </c>
    </row>
    <row r="37" spans="1:106">
      <c r="A37" s="259" t="s">
        <v>103</v>
      </c>
      <c r="B37" s="260"/>
      <c r="C37" s="266"/>
      <c r="D37" s="267"/>
      <c r="E37" s="288"/>
      <c r="F37" s="289"/>
      <c r="G37" s="289"/>
      <c r="H37" s="288"/>
      <c r="I37" s="289"/>
      <c r="J37" s="289"/>
      <c r="K37" s="288"/>
      <c r="L37" s="289"/>
      <c r="M37" s="289"/>
      <c r="N37" s="288"/>
      <c r="O37" s="289"/>
      <c r="P37" s="289"/>
      <c r="Q37" s="288"/>
      <c r="R37" s="289"/>
      <c r="S37" s="289"/>
      <c r="T37" s="288"/>
      <c r="U37" s="289"/>
      <c r="V37" s="289"/>
      <c r="W37" s="288"/>
      <c r="X37" s="289"/>
      <c r="Y37" s="289"/>
      <c r="Z37" s="288"/>
      <c r="AA37" s="289"/>
      <c r="AB37" s="289"/>
      <c r="AC37" s="288"/>
      <c r="AD37" s="289"/>
      <c r="AE37" s="289"/>
      <c r="AF37" s="288"/>
      <c r="AG37" s="289"/>
      <c r="AH37" s="289"/>
      <c r="AI37" s="288"/>
      <c r="AJ37" s="289"/>
      <c r="AK37" s="289"/>
      <c r="AL37" s="288"/>
      <c r="AM37" s="289"/>
      <c r="AN37" s="289"/>
      <c r="AO37" s="288"/>
      <c r="AP37" s="289"/>
      <c r="AQ37" s="289"/>
      <c r="AR37" s="288"/>
      <c r="AS37" s="289"/>
      <c r="AT37" s="289"/>
      <c r="AU37" s="288"/>
      <c r="AV37" s="289"/>
      <c r="AW37" s="289"/>
      <c r="AX37" s="288"/>
      <c r="AY37" s="289"/>
      <c r="AZ37" s="289"/>
      <c r="BA37" s="288"/>
      <c r="BB37" s="289"/>
      <c r="BC37" s="289"/>
      <c r="BD37" s="288"/>
      <c r="BE37" s="289"/>
      <c r="BF37" s="289"/>
      <c r="BG37" s="288"/>
      <c r="BH37" s="289"/>
      <c r="BI37" s="289"/>
      <c r="BJ37" s="288"/>
      <c r="BK37" s="289"/>
      <c r="BL37" s="289"/>
      <c r="BM37" s="288"/>
      <c r="BN37" s="289"/>
      <c r="BO37" s="289"/>
      <c r="BP37" s="288"/>
      <c r="BQ37" s="289"/>
      <c r="BR37" s="289"/>
      <c r="BS37" s="288"/>
      <c r="BT37" s="289"/>
      <c r="BU37" s="289"/>
      <c r="BV37" s="288"/>
      <c r="BW37" s="289"/>
      <c r="BX37" s="289"/>
      <c r="BY37" s="288"/>
      <c r="BZ37" s="289"/>
      <c r="CA37" s="289"/>
      <c r="CB37" s="288"/>
      <c r="CC37" s="289"/>
      <c r="CD37" s="289"/>
      <c r="CE37" s="288"/>
      <c r="CF37" s="289"/>
      <c r="CG37" s="289"/>
      <c r="CH37" s="288"/>
      <c r="CI37" s="289"/>
      <c r="CJ37" s="289"/>
      <c r="CK37" s="288"/>
      <c r="CL37" s="289"/>
      <c r="CM37" s="289"/>
      <c r="CN37" s="288"/>
      <c r="CO37" s="289"/>
      <c r="CP37" s="289"/>
      <c r="CQ37" s="288"/>
      <c r="CR37" s="289"/>
      <c r="CS37" s="289"/>
      <c r="CT37" s="288"/>
      <c r="CU37" s="289"/>
      <c r="CV37" s="289"/>
      <c r="CW37" s="288"/>
      <c r="CX37" s="289"/>
      <c r="CY37" s="289"/>
      <c r="CZ37" s="288"/>
      <c r="DA37" s="289"/>
      <c r="DB37" s="289"/>
    </row>
    <row r="38" spans="1:106">
      <c r="A38" s="28">
        <v>29</v>
      </c>
      <c r="B38" s="261" t="s">
        <v>77</v>
      </c>
      <c r="C38" s="264" t="s">
        <v>104</v>
      </c>
      <c r="D38" s="265"/>
      <c r="E38" s="60">
        <v>1</v>
      </c>
      <c r="F38" s="60">
        <v>1</v>
      </c>
      <c r="G38" s="61">
        <v>1</v>
      </c>
      <c r="H38" s="60">
        <v>1</v>
      </c>
      <c r="I38" s="60">
        <v>1</v>
      </c>
      <c r="J38" s="61">
        <v>1</v>
      </c>
      <c r="K38" s="60">
        <v>1</v>
      </c>
      <c r="L38" s="60">
        <v>1</v>
      </c>
      <c r="M38" s="61">
        <v>1</v>
      </c>
      <c r="N38" s="60">
        <v>1</v>
      </c>
      <c r="O38" s="60">
        <v>1</v>
      </c>
      <c r="P38" s="61">
        <v>1</v>
      </c>
      <c r="Q38" s="60">
        <v>1</v>
      </c>
      <c r="R38" s="60">
        <v>1</v>
      </c>
      <c r="S38" s="61">
        <v>1</v>
      </c>
      <c r="T38" s="60">
        <v>1</v>
      </c>
      <c r="U38" s="60">
        <v>1</v>
      </c>
      <c r="V38" s="61">
        <v>1</v>
      </c>
      <c r="W38" s="60">
        <v>1</v>
      </c>
      <c r="X38" s="60">
        <v>1</v>
      </c>
      <c r="Y38" s="61">
        <v>1</v>
      </c>
      <c r="Z38" s="60">
        <v>1</v>
      </c>
      <c r="AA38" s="60">
        <v>1</v>
      </c>
      <c r="AB38" s="61">
        <v>1</v>
      </c>
      <c r="AC38" s="60">
        <v>1</v>
      </c>
      <c r="AD38" s="60">
        <v>1</v>
      </c>
      <c r="AE38" s="61">
        <v>1</v>
      </c>
      <c r="AF38" s="60">
        <v>1</v>
      </c>
      <c r="AG38" s="60">
        <v>1</v>
      </c>
      <c r="AH38" s="60">
        <v>1</v>
      </c>
      <c r="AI38" s="60">
        <v>1</v>
      </c>
      <c r="AJ38" s="60">
        <v>1</v>
      </c>
      <c r="AK38" s="61">
        <v>1</v>
      </c>
      <c r="AL38" s="60">
        <v>1</v>
      </c>
      <c r="AM38" s="60">
        <v>1</v>
      </c>
      <c r="AN38" s="61">
        <v>1</v>
      </c>
      <c r="AO38" s="60">
        <v>1</v>
      </c>
      <c r="AP38" s="60">
        <v>1</v>
      </c>
      <c r="AQ38" s="61">
        <v>1</v>
      </c>
      <c r="AR38" s="60">
        <v>1</v>
      </c>
      <c r="AS38" s="60">
        <v>1</v>
      </c>
      <c r="AT38" s="61">
        <v>1</v>
      </c>
      <c r="AU38" s="60">
        <v>1</v>
      </c>
      <c r="AV38" s="60">
        <v>1</v>
      </c>
      <c r="AW38" s="61">
        <v>1</v>
      </c>
      <c r="AX38" s="60">
        <v>1</v>
      </c>
      <c r="AY38" s="60">
        <v>1</v>
      </c>
      <c r="AZ38" s="61">
        <v>1</v>
      </c>
      <c r="BA38" s="60">
        <v>1</v>
      </c>
      <c r="BB38" s="60">
        <v>1</v>
      </c>
      <c r="BC38" s="61">
        <v>1</v>
      </c>
      <c r="BD38" s="60">
        <v>1</v>
      </c>
      <c r="BE38" s="60">
        <v>1</v>
      </c>
      <c r="BF38" s="60">
        <v>1</v>
      </c>
      <c r="BG38" s="60">
        <v>1</v>
      </c>
      <c r="BH38" s="60">
        <v>1</v>
      </c>
      <c r="BI38" s="61">
        <v>1</v>
      </c>
      <c r="BJ38" s="60">
        <v>1</v>
      </c>
      <c r="BK38" s="60">
        <v>1</v>
      </c>
      <c r="BL38" s="61">
        <v>1</v>
      </c>
      <c r="BM38" s="60">
        <v>1</v>
      </c>
      <c r="BN38" s="60">
        <v>1</v>
      </c>
      <c r="BO38" s="61">
        <v>1</v>
      </c>
      <c r="BP38" s="60">
        <v>1</v>
      </c>
      <c r="BQ38" s="60">
        <v>1</v>
      </c>
      <c r="BR38" s="61">
        <v>1</v>
      </c>
      <c r="BS38" s="60">
        <v>1</v>
      </c>
      <c r="BT38" s="60">
        <v>1</v>
      </c>
      <c r="BU38" s="61">
        <v>1</v>
      </c>
      <c r="BV38" s="60">
        <v>1</v>
      </c>
      <c r="BW38" s="60">
        <v>1</v>
      </c>
      <c r="BX38" s="60">
        <v>1</v>
      </c>
      <c r="BY38" s="60">
        <v>1</v>
      </c>
      <c r="BZ38" s="60">
        <v>1</v>
      </c>
      <c r="CA38" s="61">
        <v>1</v>
      </c>
      <c r="CB38" s="60">
        <v>1</v>
      </c>
      <c r="CC38" s="60">
        <v>1</v>
      </c>
      <c r="CD38" s="60">
        <v>1</v>
      </c>
      <c r="CE38" s="60">
        <v>1</v>
      </c>
      <c r="CF38" s="60">
        <v>1</v>
      </c>
      <c r="CG38" s="60">
        <v>1</v>
      </c>
      <c r="CH38" s="60">
        <v>1</v>
      </c>
      <c r="CI38" s="60">
        <v>1</v>
      </c>
      <c r="CJ38" s="61">
        <v>1</v>
      </c>
      <c r="CK38" s="60">
        <v>1</v>
      </c>
      <c r="CL38" s="60">
        <v>1</v>
      </c>
      <c r="CM38" s="61">
        <v>1</v>
      </c>
      <c r="CN38" s="60">
        <v>1</v>
      </c>
      <c r="CO38" s="60">
        <v>1</v>
      </c>
      <c r="CP38" s="61">
        <v>1</v>
      </c>
      <c r="CQ38" s="60">
        <v>1</v>
      </c>
      <c r="CR38" s="60">
        <v>1</v>
      </c>
      <c r="CS38" s="61">
        <v>1</v>
      </c>
      <c r="CT38" s="60">
        <v>1</v>
      </c>
      <c r="CU38" s="60">
        <v>1</v>
      </c>
      <c r="CV38" s="61">
        <v>1</v>
      </c>
      <c r="CW38" s="60">
        <v>1</v>
      </c>
      <c r="CX38" s="60">
        <v>1</v>
      </c>
      <c r="CY38" s="61">
        <v>1</v>
      </c>
      <c r="CZ38" s="60">
        <v>1</v>
      </c>
      <c r="DA38" s="60">
        <v>1</v>
      </c>
      <c r="DB38" s="61">
        <v>1</v>
      </c>
    </row>
    <row r="39" spans="1:106">
      <c r="A39" s="28">
        <v>30</v>
      </c>
      <c r="B39" s="263"/>
      <c r="C39" s="264" t="s">
        <v>105</v>
      </c>
      <c r="D39" s="265"/>
      <c r="E39" s="60">
        <v>1</v>
      </c>
      <c r="F39" s="60">
        <v>1</v>
      </c>
      <c r="G39" s="61">
        <v>1</v>
      </c>
      <c r="H39" s="60">
        <v>1</v>
      </c>
      <c r="I39" s="60">
        <v>1</v>
      </c>
      <c r="J39" s="61">
        <v>1</v>
      </c>
      <c r="K39" s="60">
        <v>1</v>
      </c>
      <c r="L39" s="60">
        <v>1</v>
      </c>
      <c r="M39" s="61">
        <v>1</v>
      </c>
      <c r="N39" s="60">
        <v>1</v>
      </c>
      <c r="O39" s="60">
        <v>1</v>
      </c>
      <c r="P39" s="61">
        <v>1</v>
      </c>
      <c r="Q39" s="60">
        <v>1</v>
      </c>
      <c r="R39" s="60">
        <v>1</v>
      </c>
      <c r="S39" s="61">
        <v>1</v>
      </c>
      <c r="T39" s="60">
        <v>1</v>
      </c>
      <c r="U39" s="60">
        <v>1</v>
      </c>
      <c r="V39" s="61">
        <v>1</v>
      </c>
      <c r="W39" s="60">
        <v>1</v>
      </c>
      <c r="X39" s="60">
        <v>1</v>
      </c>
      <c r="Y39" s="61">
        <v>1</v>
      </c>
      <c r="Z39" s="60">
        <v>1</v>
      </c>
      <c r="AA39" s="60">
        <v>1</v>
      </c>
      <c r="AB39" s="61">
        <v>1</v>
      </c>
      <c r="AC39" s="60">
        <v>1</v>
      </c>
      <c r="AD39" s="60">
        <v>1</v>
      </c>
      <c r="AE39" s="61">
        <v>1</v>
      </c>
      <c r="AF39" s="60">
        <v>0</v>
      </c>
      <c r="AG39" s="60">
        <v>1</v>
      </c>
      <c r="AH39" s="60">
        <v>1</v>
      </c>
      <c r="AI39" s="60">
        <v>1</v>
      </c>
      <c r="AJ39" s="60">
        <v>1</v>
      </c>
      <c r="AK39" s="61">
        <v>1</v>
      </c>
      <c r="AL39" s="60">
        <v>1</v>
      </c>
      <c r="AM39" s="60">
        <v>1</v>
      </c>
      <c r="AN39" s="61">
        <v>1</v>
      </c>
      <c r="AO39" s="60">
        <v>1</v>
      </c>
      <c r="AP39" s="60">
        <v>1</v>
      </c>
      <c r="AQ39" s="61">
        <v>1</v>
      </c>
      <c r="AR39" s="60">
        <v>0</v>
      </c>
      <c r="AS39" s="60">
        <v>0</v>
      </c>
      <c r="AT39" s="60">
        <v>0</v>
      </c>
      <c r="AU39" s="60">
        <v>0</v>
      </c>
      <c r="AV39" s="60">
        <v>0</v>
      </c>
      <c r="AW39" s="61">
        <v>1</v>
      </c>
      <c r="AX39" s="60">
        <v>1</v>
      </c>
      <c r="AY39" s="60">
        <v>1</v>
      </c>
      <c r="AZ39" s="61">
        <v>1</v>
      </c>
      <c r="BA39" s="60">
        <v>0</v>
      </c>
      <c r="BB39" s="60">
        <v>0</v>
      </c>
      <c r="BC39" s="61">
        <v>0</v>
      </c>
      <c r="BD39" s="60">
        <v>1</v>
      </c>
      <c r="BE39" s="60">
        <v>1</v>
      </c>
      <c r="BF39" s="60">
        <v>1</v>
      </c>
      <c r="BG39" s="60">
        <v>1</v>
      </c>
      <c r="BH39" s="60">
        <v>1</v>
      </c>
      <c r="BI39" s="61">
        <v>1</v>
      </c>
      <c r="BJ39" s="60">
        <v>1</v>
      </c>
      <c r="BK39" s="60">
        <v>1</v>
      </c>
      <c r="BL39" s="61">
        <v>1</v>
      </c>
      <c r="BM39" s="60">
        <v>1</v>
      </c>
      <c r="BN39" s="60">
        <v>1</v>
      </c>
      <c r="BO39" s="61">
        <v>1</v>
      </c>
      <c r="BP39" s="60">
        <v>1</v>
      </c>
      <c r="BQ39" s="60">
        <v>1</v>
      </c>
      <c r="BR39" s="61">
        <v>1</v>
      </c>
      <c r="BS39" s="60">
        <v>1</v>
      </c>
      <c r="BT39" s="60">
        <v>1</v>
      </c>
      <c r="BU39" s="61">
        <v>1</v>
      </c>
      <c r="BV39" s="60">
        <v>1</v>
      </c>
      <c r="BW39" s="60">
        <v>1</v>
      </c>
      <c r="BX39" s="60">
        <v>1</v>
      </c>
      <c r="BY39" s="60">
        <v>1</v>
      </c>
      <c r="BZ39" s="60">
        <v>1</v>
      </c>
      <c r="CA39" s="61">
        <v>1</v>
      </c>
      <c r="CB39" s="60">
        <v>0</v>
      </c>
      <c r="CC39" s="60">
        <v>0</v>
      </c>
      <c r="CD39" s="61">
        <v>0</v>
      </c>
      <c r="CE39" s="60">
        <v>1</v>
      </c>
      <c r="CF39" s="60">
        <v>1</v>
      </c>
      <c r="CG39" s="60">
        <v>1</v>
      </c>
      <c r="CH39" s="60">
        <v>1</v>
      </c>
      <c r="CI39" s="60">
        <v>1</v>
      </c>
      <c r="CJ39" s="61">
        <v>1</v>
      </c>
      <c r="CK39" s="60">
        <v>1</v>
      </c>
      <c r="CL39" s="60">
        <v>1</v>
      </c>
      <c r="CM39" s="61">
        <v>1</v>
      </c>
      <c r="CN39" s="60">
        <v>1</v>
      </c>
      <c r="CO39" s="60">
        <v>1</v>
      </c>
      <c r="CP39" s="61">
        <v>1</v>
      </c>
      <c r="CQ39" s="60">
        <v>0</v>
      </c>
      <c r="CR39" s="60">
        <v>0</v>
      </c>
      <c r="CS39" s="61">
        <v>0</v>
      </c>
      <c r="CT39" s="60">
        <v>0</v>
      </c>
      <c r="CU39" s="60">
        <v>0</v>
      </c>
      <c r="CV39" s="61">
        <v>0</v>
      </c>
      <c r="CW39" s="60">
        <v>0</v>
      </c>
      <c r="CX39" s="60">
        <v>0</v>
      </c>
      <c r="CY39" s="61">
        <v>1</v>
      </c>
      <c r="CZ39" s="60">
        <v>0</v>
      </c>
      <c r="DA39" s="60">
        <v>0</v>
      </c>
      <c r="DB39" s="61">
        <v>0</v>
      </c>
    </row>
    <row r="40" spans="1:106" ht="20.25">
      <c r="A40" s="272" t="s">
        <v>106</v>
      </c>
      <c r="B40" s="273"/>
      <c r="C40" s="274"/>
      <c r="D40" s="274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287"/>
      <c r="AO40" s="287"/>
      <c r="AP40" s="287"/>
      <c r="AQ40" s="287"/>
      <c r="AR40" s="287"/>
      <c r="AS40" s="287"/>
      <c r="AT40" s="287"/>
      <c r="AU40" s="287"/>
      <c r="AV40" s="287"/>
      <c r="AW40" s="287"/>
      <c r="AX40" s="287"/>
      <c r="AY40" s="287"/>
      <c r="AZ40" s="287"/>
      <c r="BA40" s="287"/>
      <c r="BB40" s="287"/>
      <c r="BC40" s="287"/>
      <c r="BD40" s="287"/>
      <c r="BE40" s="287"/>
      <c r="BF40" s="287"/>
      <c r="BG40" s="287"/>
      <c r="BH40" s="287"/>
      <c r="BI40" s="287"/>
      <c r="BJ40" s="287"/>
      <c r="BK40" s="287"/>
      <c r="BL40" s="287"/>
      <c r="BM40" s="287"/>
      <c r="BN40" s="287"/>
      <c r="BO40" s="287"/>
      <c r="BP40" s="287"/>
      <c r="BQ40" s="287"/>
      <c r="BR40" s="287"/>
      <c r="BS40" s="287"/>
      <c r="BT40" s="287"/>
      <c r="BU40" s="287"/>
      <c r="BV40" s="287"/>
      <c r="BW40" s="287"/>
      <c r="BX40" s="287"/>
      <c r="BY40" s="287"/>
      <c r="BZ40" s="287"/>
      <c r="CA40" s="287"/>
      <c r="CB40" s="287"/>
      <c r="CC40" s="287"/>
      <c r="CD40" s="287"/>
      <c r="CE40" s="287"/>
      <c r="CF40" s="287"/>
      <c r="CG40" s="287"/>
      <c r="CH40" s="287"/>
      <c r="CI40" s="287"/>
      <c r="CJ40" s="287"/>
      <c r="CK40" s="287"/>
      <c r="CL40" s="287"/>
      <c r="CM40" s="287"/>
      <c r="CN40" s="287"/>
      <c r="CO40" s="287"/>
      <c r="CP40" s="287"/>
      <c r="CQ40" s="287"/>
      <c r="CR40" s="287"/>
      <c r="CS40" s="287"/>
      <c r="CT40" s="287"/>
      <c r="CU40" s="287"/>
      <c r="CV40" s="287"/>
      <c r="CW40" s="287"/>
      <c r="CX40" s="287"/>
      <c r="CY40" s="287"/>
      <c r="CZ40" s="287"/>
      <c r="DA40" s="287"/>
      <c r="DB40" s="287"/>
    </row>
    <row r="41" spans="1:106">
      <c r="A41" s="28">
        <v>31</v>
      </c>
      <c r="B41" s="138"/>
      <c r="C41" s="264" t="s">
        <v>107</v>
      </c>
      <c r="D41" s="265"/>
      <c r="E41" s="60">
        <v>1</v>
      </c>
      <c r="F41" s="60">
        <v>1</v>
      </c>
      <c r="G41" s="61">
        <v>1</v>
      </c>
      <c r="H41" s="60">
        <v>1</v>
      </c>
      <c r="I41" s="60">
        <v>1</v>
      </c>
      <c r="J41" s="61">
        <v>1</v>
      </c>
      <c r="K41" s="60">
        <v>1</v>
      </c>
      <c r="L41" s="60">
        <v>1</v>
      </c>
      <c r="M41" s="61">
        <v>1</v>
      </c>
      <c r="N41" s="60">
        <v>1</v>
      </c>
      <c r="O41" s="60">
        <v>1</v>
      </c>
      <c r="P41" s="61">
        <v>1</v>
      </c>
      <c r="Q41" s="60">
        <v>0</v>
      </c>
      <c r="R41" s="60">
        <v>1</v>
      </c>
      <c r="S41" s="61">
        <v>1</v>
      </c>
      <c r="T41" s="60">
        <v>1</v>
      </c>
      <c r="U41" s="60">
        <v>1</v>
      </c>
      <c r="V41" s="61">
        <v>1</v>
      </c>
      <c r="W41" s="60">
        <v>1</v>
      </c>
      <c r="X41" s="60">
        <v>1</v>
      </c>
      <c r="Y41" s="61">
        <v>1</v>
      </c>
      <c r="Z41" s="60">
        <v>1</v>
      </c>
      <c r="AA41" s="60">
        <v>1</v>
      </c>
      <c r="AB41" s="61">
        <v>1</v>
      </c>
      <c r="AC41" s="60">
        <v>1</v>
      </c>
      <c r="AD41" s="60">
        <v>1</v>
      </c>
      <c r="AE41" s="61">
        <v>1</v>
      </c>
      <c r="AF41" s="60">
        <v>0</v>
      </c>
      <c r="AG41" s="60">
        <v>1</v>
      </c>
      <c r="AH41" s="60">
        <v>1</v>
      </c>
      <c r="AI41" s="60">
        <v>1</v>
      </c>
      <c r="AJ41" s="60">
        <v>1</v>
      </c>
      <c r="AK41" s="61">
        <v>1</v>
      </c>
      <c r="AL41" s="60">
        <v>1</v>
      </c>
      <c r="AM41" s="60">
        <v>1</v>
      </c>
      <c r="AN41" s="61">
        <v>1</v>
      </c>
      <c r="AO41" s="60">
        <v>1</v>
      </c>
      <c r="AP41" s="60">
        <v>1</v>
      </c>
      <c r="AQ41" s="61">
        <v>1</v>
      </c>
      <c r="AR41" s="60">
        <v>1</v>
      </c>
      <c r="AS41" s="60">
        <v>1</v>
      </c>
      <c r="AT41" s="60">
        <v>1</v>
      </c>
      <c r="AU41" s="60">
        <v>1</v>
      </c>
      <c r="AV41" s="60">
        <v>1</v>
      </c>
      <c r="AW41" s="61">
        <v>1</v>
      </c>
      <c r="AX41" s="60">
        <v>1</v>
      </c>
      <c r="AY41" s="60">
        <v>1</v>
      </c>
      <c r="AZ41" s="61">
        <v>1</v>
      </c>
      <c r="BA41" s="60">
        <v>1</v>
      </c>
      <c r="BB41" s="60">
        <v>1</v>
      </c>
      <c r="BC41" s="61">
        <v>1</v>
      </c>
      <c r="BD41" s="60">
        <v>0</v>
      </c>
      <c r="BE41" s="60">
        <v>0</v>
      </c>
      <c r="BF41" s="60">
        <v>0</v>
      </c>
      <c r="BG41" s="60">
        <v>1</v>
      </c>
      <c r="BH41" s="60">
        <v>1</v>
      </c>
      <c r="BI41" s="61">
        <v>1</v>
      </c>
      <c r="BJ41" s="60">
        <v>1</v>
      </c>
      <c r="BK41" s="60">
        <v>1</v>
      </c>
      <c r="BL41" s="61">
        <v>1</v>
      </c>
      <c r="BM41" s="60">
        <v>1</v>
      </c>
      <c r="BN41" s="60">
        <v>1</v>
      </c>
      <c r="BO41" s="61">
        <v>1</v>
      </c>
      <c r="BP41" s="60">
        <v>0</v>
      </c>
      <c r="BQ41" s="60">
        <v>0</v>
      </c>
      <c r="BR41" s="61">
        <v>0</v>
      </c>
      <c r="BS41" s="60">
        <v>1</v>
      </c>
      <c r="BT41" s="60">
        <v>1</v>
      </c>
      <c r="BU41" s="61">
        <v>1</v>
      </c>
      <c r="BV41" s="60">
        <v>0</v>
      </c>
      <c r="BW41" s="60">
        <v>0</v>
      </c>
      <c r="BX41" s="60">
        <v>0</v>
      </c>
      <c r="BY41" s="60">
        <v>1</v>
      </c>
      <c r="BZ41" s="60">
        <v>1</v>
      </c>
      <c r="CA41" s="61">
        <v>1</v>
      </c>
      <c r="CB41" s="60">
        <v>0</v>
      </c>
      <c r="CC41" s="60">
        <v>0</v>
      </c>
      <c r="CD41" s="60">
        <v>0</v>
      </c>
      <c r="CE41" s="60">
        <v>0</v>
      </c>
      <c r="CF41" s="60">
        <v>0</v>
      </c>
      <c r="CG41" s="60">
        <v>0</v>
      </c>
      <c r="CH41" s="60">
        <v>1</v>
      </c>
      <c r="CI41" s="61">
        <v>0</v>
      </c>
      <c r="CJ41" s="61">
        <v>1</v>
      </c>
      <c r="CK41" s="60">
        <v>0</v>
      </c>
      <c r="CL41" s="60">
        <v>0</v>
      </c>
      <c r="CM41" s="60">
        <v>0</v>
      </c>
      <c r="CN41" s="60">
        <v>0</v>
      </c>
      <c r="CO41" s="60">
        <v>1</v>
      </c>
      <c r="CP41" s="61">
        <v>1</v>
      </c>
      <c r="CQ41" s="60">
        <v>0</v>
      </c>
      <c r="CR41" s="60">
        <v>0</v>
      </c>
      <c r="CS41" s="61">
        <v>0</v>
      </c>
      <c r="CT41" s="60">
        <v>0</v>
      </c>
      <c r="CU41" s="60">
        <v>0</v>
      </c>
      <c r="CV41" s="61">
        <v>1</v>
      </c>
      <c r="CW41" s="60">
        <v>0</v>
      </c>
      <c r="CX41" s="60">
        <v>1</v>
      </c>
      <c r="CY41" s="61">
        <v>0</v>
      </c>
      <c r="CZ41" s="60">
        <v>1</v>
      </c>
      <c r="DA41" s="60">
        <v>1</v>
      </c>
      <c r="DB41" s="60">
        <v>1</v>
      </c>
    </row>
    <row r="42" spans="1:106">
      <c r="A42" s="28">
        <v>32</v>
      </c>
      <c r="B42" s="269" t="s">
        <v>108</v>
      </c>
      <c r="C42" s="264" t="s">
        <v>109</v>
      </c>
      <c r="D42" s="265"/>
      <c r="E42" s="60">
        <v>1</v>
      </c>
      <c r="F42" s="60">
        <v>1</v>
      </c>
      <c r="G42" s="61">
        <v>1</v>
      </c>
      <c r="H42" s="60">
        <v>1</v>
      </c>
      <c r="I42" s="60">
        <v>1</v>
      </c>
      <c r="J42" s="61">
        <v>1</v>
      </c>
      <c r="K42" s="60">
        <v>0</v>
      </c>
      <c r="L42" s="60">
        <v>0</v>
      </c>
      <c r="M42" s="61">
        <v>0</v>
      </c>
      <c r="N42" s="60">
        <v>1</v>
      </c>
      <c r="O42" s="60">
        <v>1</v>
      </c>
      <c r="P42" s="61">
        <v>1</v>
      </c>
      <c r="Q42" s="60">
        <v>0</v>
      </c>
      <c r="R42" s="60">
        <v>1</v>
      </c>
      <c r="S42" s="61">
        <v>1</v>
      </c>
      <c r="T42" s="60">
        <v>0</v>
      </c>
      <c r="U42" s="60">
        <v>0</v>
      </c>
      <c r="V42" s="61">
        <v>1</v>
      </c>
      <c r="W42" s="60">
        <v>1</v>
      </c>
      <c r="X42" s="60">
        <v>1</v>
      </c>
      <c r="Y42" s="61">
        <v>1</v>
      </c>
      <c r="Z42" s="60">
        <v>1</v>
      </c>
      <c r="AA42" s="60">
        <v>1</v>
      </c>
      <c r="AB42" s="61">
        <v>1</v>
      </c>
      <c r="AC42" s="60">
        <v>1</v>
      </c>
      <c r="AD42" s="60">
        <v>1</v>
      </c>
      <c r="AE42" s="61">
        <v>1</v>
      </c>
      <c r="AF42" s="60">
        <v>1</v>
      </c>
      <c r="AG42" s="60">
        <v>1</v>
      </c>
      <c r="AH42" s="60">
        <v>1</v>
      </c>
      <c r="AI42" s="60">
        <v>0</v>
      </c>
      <c r="AJ42" s="60">
        <v>1</v>
      </c>
      <c r="AK42" s="61">
        <v>1</v>
      </c>
      <c r="AL42" s="60">
        <v>1</v>
      </c>
      <c r="AM42" s="60">
        <v>1</v>
      </c>
      <c r="AN42" s="61">
        <v>1</v>
      </c>
      <c r="AO42" s="60">
        <v>1</v>
      </c>
      <c r="AP42" s="60">
        <v>1</v>
      </c>
      <c r="AQ42" s="61">
        <v>1</v>
      </c>
      <c r="AR42" s="60">
        <v>0</v>
      </c>
      <c r="AS42" s="60">
        <v>1</v>
      </c>
      <c r="AT42" s="61">
        <v>1</v>
      </c>
      <c r="AU42" s="60">
        <v>1</v>
      </c>
      <c r="AV42" s="60">
        <v>1</v>
      </c>
      <c r="AW42" s="61">
        <v>1</v>
      </c>
      <c r="AX42" s="60">
        <v>1</v>
      </c>
      <c r="AY42" s="60">
        <v>1</v>
      </c>
      <c r="AZ42" s="61">
        <v>1</v>
      </c>
      <c r="BA42" s="60">
        <v>1</v>
      </c>
      <c r="BB42" s="60">
        <v>1</v>
      </c>
      <c r="BC42" s="61">
        <v>1</v>
      </c>
      <c r="BD42" s="60">
        <v>1</v>
      </c>
      <c r="BE42" s="60">
        <v>1</v>
      </c>
      <c r="BF42" s="60">
        <v>1</v>
      </c>
      <c r="BG42" s="60">
        <v>1</v>
      </c>
      <c r="BH42" s="60">
        <v>1</v>
      </c>
      <c r="BI42" s="61">
        <v>1</v>
      </c>
      <c r="BJ42" s="60">
        <v>1</v>
      </c>
      <c r="BK42" s="60">
        <v>1</v>
      </c>
      <c r="BL42" s="61">
        <v>1</v>
      </c>
      <c r="BM42" s="60">
        <v>1</v>
      </c>
      <c r="BN42" s="60">
        <v>1</v>
      </c>
      <c r="BO42" s="61">
        <v>1</v>
      </c>
      <c r="BP42" s="60">
        <v>0</v>
      </c>
      <c r="BQ42" s="60">
        <v>0</v>
      </c>
      <c r="BR42" s="61">
        <v>0</v>
      </c>
      <c r="BS42" s="60">
        <v>1</v>
      </c>
      <c r="BT42" s="60">
        <v>1</v>
      </c>
      <c r="BU42" s="61">
        <v>1</v>
      </c>
      <c r="BV42" s="60">
        <v>1</v>
      </c>
      <c r="BW42" s="60">
        <v>1</v>
      </c>
      <c r="BX42" s="60">
        <v>1</v>
      </c>
      <c r="BY42" s="60">
        <v>1</v>
      </c>
      <c r="BZ42" s="60">
        <v>1</v>
      </c>
      <c r="CA42" s="61">
        <v>1</v>
      </c>
      <c r="CB42" s="60">
        <v>1</v>
      </c>
      <c r="CC42" s="60">
        <v>1</v>
      </c>
      <c r="CD42" s="61">
        <v>1</v>
      </c>
      <c r="CE42" s="60">
        <v>1</v>
      </c>
      <c r="CF42" s="60">
        <v>1</v>
      </c>
      <c r="CG42" s="60">
        <v>1</v>
      </c>
      <c r="CH42" s="60">
        <v>1</v>
      </c>
      <c r="CI42" s="61">
        <v>0</v>
      </c>
      <c r="CJ42" s="61">
        <v>1</v>
      </c>
      <c r="CK42" s="60">
        <v>1</v>
      </c>
      <c r="CL42" s="60">
        <v>1</v>
      </c>
      <c r="CM42" s="60">
        <v>1</v>
      </c>
      <c r="CN42" s="60">
        <v>0</v>
      </c>
      <c r="CO42" s="60">
        <v>1</v>
      </c>
      <c r="CP42" s="61">
        <v>1</v>
      </c>
      <c r="CQ42" s="60">
        <v>1</v>
      </c>
      <c r="CR42" s="60">
        <v>1</v>
      </c>
      <c r="CS42" s="61">
        <v>1</v>
      </c>
      <c r="CT42" s="60">
        <v>0</v>
      </c>
      <c r="CU42" s="60">
        <v>0</v>
      </c>
      <c r="CV42" s="61">
        <v>1</v>
      </c>
      <c r="CW42" s="60">
        <v>0</v>
      </c>
      <c r="CX42" s="60">
        <v>1</v>
      </c>
      <c r="CY42" s="61">
        <v>0</v>
      </c>
      <c r="CZ42" s="60">
        <v>1</v>
      </c>
      <c r="DA42" s="60">
        <v>1</v>
      </c>
      <c r="DB42" s="60">
        <v>1</v>
      </c>
    </row>
    <row r="43" spans="1:106">
      <c r="A43" s="28">
        <v>33</v>
      </c>
      <c r="B43" s="270"/>
      <c r="C43" s="264" t="s">
        <v>110</v>
      </c>
      <c r="D43" s="265"/>
      <c r="E43" s="60">
        <v>1</v>
      </c>
      <c r="F43" s="60">
        <v>1</v>
      </c>
      <c r="G43" s="61">
        <v>1</v>
      </c>
      <c r="H43" s="60">
        <v>1</v>
      </c>
      <c r="I43" s="60">
        <v>1</v>
      </c>
      <c r="J43" s="61">
        <v>1</v>
      </c>
      <c r="K43" s="60">
        <v>0</v>
      </c>
      <c r="L43" s="60">
        <v>0</v>
      </c>
      <c r="M43" s="61">
        <v>0</v>
      </c>
      <c r="N43" s="60">
        <v>1</v>
      </c>
      <c r="O43" s="60">
        <v>1</v>
      </c>
      <c r="P43" s="61">
        <v>1</v>
      </c>
      <c r="Q43" s="60">
        <v>0</v>
      </c>
      <c r="R43" s="60">
        <v>1</v>
      </c>
      <c r="S43" s="61">
        <v>1</v>
      </c>
      <c r="T43" s="60">
        <v>0</v>
      </c>
      <c r="U43" s="60">
        <v>0</v>
      </c>
      <c r="V43" s="61">
        <v>1</v>
      </c>
      <c r="W43" s="60">
        <v>1</v>
      </c>
      <c r="X43" s="60">
        <v>1</v>
      </c>
      <c r="Y43" s="61">
        <v>1</v>
      </c>
      <c r="Z43" s="60">
        <v>1</v>
      </c>
      <c r="AA43" s="60">
        <v>1</v>
      </c>
      <c r="AB43" s="61">
        <v>1</v>
      </c>
      <c r="AC43" s="60">
        <v>1</v>
      </c>
      <c r="AD43" s="60">
        <v>1</v>
      </c>
      <c r="AE43" s="61">
        <v>1</v>
      </c>
      <c r="AF43" s="60">
        <v>0</v>
      </c>
      <c r="AG43" s="60">
        <v>0</v>
      </c>
      <c r="AH43" s="60">
        <v>0</v>
      </c>
      <c r="AI43" s="60">
        <v>0</v>
      </c>
      <c r="AJ43" s="60">
        <v>1</v>
      </c>
      <c r="AK43" s="61">
        <v>1</v>
      </c>
      <c r="AL43" s="60">
        <v>1</v>
      </c>
      <c r="AM43" s="60">
        <v>1</v>
      </c>
      <c r="AN43" s="61">
        <v>1</v>
      </c>
      <c r="AO43" s="60">
        <v>1</v>
      </c>
      <c r="AP43" s="60">
        <v>1</v>
      </c>
      <c r="AQ43" s="61">
        <v>1</v>
      </c>
      <c r="AR43" s="60">
        <v>1</v>
      </c>
      <c r="AS43" s="60">
        <v>1</v>
      </c>
      <c r="AT43" s="61">
        <v>1</v>
      </c>
      <c r="AU43" s="60">
        <v>1</v>
      </c>
      <c r="AV43" s="60">
        <v>1</v>
      </c>
      <c r="AW43" s="61">
        <v>1</v>
      </c>
      <c r="AX43" s="60">
        <v>1</v>
      </c>
      <c r="AY43" s="60">
        <v>1</v>
      </c>
      <c r="AZ43" s="61">
        <v>1</v>
      </c>
      <c r="BA43" s="60">
        <v>0</v>
      </c>
      <c r="BB43" s="60">
        <v>1</v>
      </c>
      <c r="BC43" s="61">
        <v>1</v>
      </c>
      <c r="BD43" s="60">
        <v>0</v>
      </c>
      <c r="BE43" s="60">
        <v>0</v>
      </c>
      <c r="BF43" s="60">
        <v>0</v>
      </c>
      <c r="BG43" s="60">
        <v>1</v>
      </c>
      <c r="BH43" s="60">
        <v>1</v>
      </c>
      <c r="BI43" s="61">
        <v>1</v>
      </c>
      <c r="BJ43" s="60">
        <v>1</v>
      </c>
      <c r="BK43" s="60">
        <v>1</v>
      </c>
      <c r="BL43" s="61">
        <v>1</v>
      </c>
      <c r="BM43" s="60">
        <v>1</v>
      </c>
      <c r="BN43" s="60">
        <v>1</v>
      </c>
      <c r="BO43" s="61">
        <v>1</v>
      </c>
      <c r="BP43" s="60">
        <v>1</v>
      </c>
      <c r="BQ43" s="60">
        <v>1</v>
      </c>
      <c r="BR43" s="61">
        <v>1</v>
      </c>
      <c r="BS43" s="60">
        <v>1</v>
      </c>
      <c r="BT43" s="60">
        <v>1</v>
      </c>
      <c r="BU43" s="61">
        <v>1</v>
      </c>
      <c r="BV43" s="60">
        <v>0</v>
      </c>
      <c r="BW43" s="60">
        <v>0</v>
      </c>
      <c r="BX43" s="60">
        <v>0</v>
      </c>
      <c r="BY43" s="60">
        <v>1</v>
      </c>
      <c r="BZ43" s="60">
        <v>1</v>
      </c>
      <c r="CA43" s="61">
        <v>1</v>
      </c>
      <c r="CB43" s="60">
        <v>0</v>
      </c>
      <c r="CC43" s="60">
        <v>0</v>
      </c>
      <c r="CD43" s="60">
        <v>0</v>
      </c>
      <c r="CE43" s="60">
        <v>0</v>
      </c>
      <c r="CF43" s="60">
        <v>0</v>
      </c>
      <c r="CG43" s="60">
        <v>0</v>
      </c>
      <c r="CH43" s="60">
        <v>1</v>
      </c>
      <c r="CI43" s="61">
        <v>0</v>
      </c>
      <c r="CJ43" s="61">
        <v>1</v>
      </c>
      <c r="CK43" s="60">
        <v>0</v>
      </c>
      <c r="CL43" s="60">
        <v>0</v>
      </c>
      <c r="CM43" s="60">
        <v>0</v>
      </c>
      <c r="CN43" s="60">
        <v>0</v>
      </c>
      <c r="CO43" s="60">
        <v>1</v>
      </c>
      <c r="CP43" s="61">
        <v>1</v>
      </c>
      <c r="CQ43" s="60">
        <v>1</v>
      </c>
      <c r="CR43" s="60">
        <v>1</v>
      </c>
      <c r="CS43" s="61">
        <v>1</v>
      </c>
      <c r="CT43" s="60">
        <v>0</v>
      </c>
      <c r="CU43" s="60">
        <v>0</v>
      </c>
      <c r="CV43" s="61">
        <v>1</v>
      </c>
      <c r="CW43" s="60">
        <v>0</v>
      </c>
      <c r="CX43" s="60">
        <v>0</v>
      </c>
      <c r="CY43" s="61">
        <v>0</v>
      </c>
      <c r="CZ43" s="60">
        <v>0</v>
      </c>
      <c r="DA43" s="60">
        <v>1</v>
      </c>
      <c r="DB43" s="60">
        <v>1</v>
      </c>
    </row>
    <row r="44" spans="1:106">
      <c r="A44" s="28">
        <v>34</v>
      </c>
      <c r="B44" s="268" t="s">
        <v>111</v>
      </c>
      <c r="C44" s="264" t="s">
        <v>112</v>
      </c>
      <c r="D44" s="265"/>
      <c r="E44" s="60">
        <v>1</v>
      </c>
      <c r="F44" s="60">
        <v>1</v>
      </c>
      <c r="G44" s="61">
        <v>1</v>
      </c>
      <c r="H44" s="60">
        <v>1</v>
      </c>
      <c r="I44" s="60">
        <v>1</v>
      </c>
      <c r="J44" s="61">
        <v>1</v>
      </c>
      <c r="K44" s="60">
        <v>1</v>
      </c>
      <c r="L44" s="60">
        <v>1</v>
      </c>
      <c r="M44" s="61">
        <v>1</v>
      </c>
      <c r="N44" s="60">
        <v>1</v>
      </c>
      <c r="O44" s="60">
        <v>1</v>
      </c>
      <c r="P44" s="61">
        <v>1</v>
      </c>
      <c r="Q44" s="60">
        <v>1</v>
      </c>
      <c r="R44" s="60">
        <v>1</v>
      </c>
      <c r="S44" s="61">
        <v>1</v>
      </c>
      <c r="T44" s="60">
        <v>1</v>
      </c>
      <c r="U44" s="60">
        <v>1</v>
      </c>
      <c r="V44" s="61">
        <v>1</v>
      </c>
      <c r="W44" s="60">
        <v>0</v>
      </c>
      <c r="X44" s="60">
        <v>1</v>
      </c>
      <c r="Y44" s="61">
        <v>1</v>
      </c>
      <c r="Z44" s="60">
        <v>1</v>
      </c>
      <c r="AA44" s="60">
        <v>1</v>
      </c>
      <c r="AB44" s="61">
        <v>1</v>
      </c>
      <c r="AC44" s="60">
        <v>1</v>
      </c>
      <c r="AD44" s="60">
        <v>1</v>
      </c>
      <c r="AE44" s="61">
        <v>1</v>
      </c>
      <c r="AF44" s="60">
        <v>1</v>
      </c>
      <c r="AG44" s="60">
        <v>1</v>
      </c>
      <c r="AH44" s="60">
        <v>1</v>
      </c>
      <c r="AI44" s="60">
        <v>0</v>
      </c>
      <c r="AJ44" s="60">
        <v>1</v>
      </c>
      <c r="AK44" s="61">
        <v>1</v>
      </c>
      <c r="AL44" s="60">
        <v>1</v>
      </c>
      <c r="AM44" s="60">
        <v>1</v>
      </c>
      <c r="AN44" s="61">
        <v>1</v>
      </c>
      <c r="AO44" s="60">
        <v>1</v>
      </c>
      <c r="AP44" s="60">
        <v>1</v>
      </c>
      <c r="AQ44" s="61">
        <v>1</v>
      </c>
      <c r="AR44" s="60">
        <v>1</v>
      </c>
      <c r="AS44" s="60">
        <v>1</v>
      </c>
      <c r="AT44" s="61">
        <v>1</v>
      </c>
      <c r="AU44" s="60">
        <v>1</v>
      </c>
      <c r="AV44" s="60">
        <v>1</v>
      </c>
      <c r="AW44" s="61">
        <v>1</v>
      </c>
      <c r="AX44" s="60">
        <v>1</v>
      </c>
      <c r="AY44" s="60">
        <v>1</v>
      </c>
      <c r="AZ44" s="61">
        <v>1</v>
      </c>
      <c r="BA44" s="60">
        <v>1</v>
      </c>
      <c r="BB44" s="60">
        <v>1</v>
      </c>
      <c r="BC44" s="61">
        <v>1</v>
      </c>
      <c r="BD44" s="60">
        <v>1</v>
      </c>
      <c r="BE44" s="60">
        <v>1</v>
      </c>
      <c r="BF44" s="60">
        <v>1</v>
      </c>
      <c r="BG44" s="60">
        <v>1</v>
      </c>
      <c r="BH44" s="60">
        <v>1</v>
      </c>
      <c r="BI44" s="61">
        <v>1</v>
      </c>
      <c r="BJ44" s="60">
        <v>1</v>
      </c>
      <c r="BK44" s="60">
        <v>1</v>
      </c>
      <c r="BL44" s="61">
        <v>1</v>
      </c>
      <c r="BM44" s="60">
        <v>1</v>
      </c>
      <c r="BN44" s="60">
        <v>1</v>
      </c>
      <c r="BO44" s="61">
        <v>1</v>
      </c>
      <c r="BP44" s="60">
        <v>1</v>
      </c>
      <c r="BQ44" s="60">
        <v>1</v>
      </c>
      <c r="BR44" s="61">
        <v>1</v>
      </c>
      <c r="BS44" s="60">
        <v>1</v>
      </c>
      <c r="BT44" s="60">
        <v>1</v>
      </c>
      <c r="BU44" s="61">
        <v>1</v>
      </c>
      <c r="BV44" s="60">
        <v>1</v>
      </c>
      <c r="BW44" s="60">
        <v>1</v>
      </c>
      <c r="BX44" s="60">
        <v>1</v>
      </c>
      <c r="BY44" s="60">
        <v>1</v>
      </c>
      <c r="BZ44" s="60">
        <v>1</v>
      </c>
      <c r="CA44" s="61">
        <v>1</v>
      </c>
      <c r="CB44" s="60">
        <v>1</v>
      </c>
      <c r="CC44" s="60">
        <v>1</v>
      </c>
      <c r="CD44" s="60">
        <v>1</v>
      </c>
      <c r="CE44" s="60">
        <v>1</v>
      </c>
      <c r="CF44" s="60">
        <v>1</v>
      </c>
      <c r="CG44" s="60">
        <v>1</v>
      </c>
      <c r="CH44" s="60">
        <v>1</v>
      </c>
      <c r="CI44" s="61">
        <v>1</v>
      </c>
      <c r="CJ44" s="61">
        <v>1</v>
      </c>
      <c r="CK44" s="60">
        <v>1</v>
      </c>
      <c r="CL44" s="60">
        <v>1</v>
      </c>
      <c r="CM44" s="61">
        <v>1</v>
      </c>
      <c r="CN44" s="60">
        <v>0</v>
      </c>
      <c r="CO44" s="60">
        <v>1</v>
      </c>
      <c r="CP44" s="61">
        <v>1</v>
      </c>
      <c r="CQ44" s="60">
        <v>0</v>
      </c>
      <c r="CR44" s="60">
        <v>0</v>
      </c>
      <c r="CS44" s="61">
        <v>0</v>
      </c>
      <c r="CT44" s="60">
        <v>0</v>
      </c>
      <c r="CU44" s="60">
        <v>0</v>
      </c>
      <c r="CV44" s="61">
        <v>1</v>
      </c>
      <c r="CW44" s="60">
        <v>1</v>
      </c>
      <c r="CX44" s="60">
        <v>1</v>
      </c>
      <c r="CY44" s="61">
        <v>1</v>
      </c>
      <c r="CZ44" s="60">
        <v>1</v>
      </c>
      <c r="DA44" s="60">
        <v>1</v>
      </c>
      <c r="DB44" s="60">
        <v>1</v>
      </c>
    </row>
    <row r="45" spans="1:106">
      <c r="A45" s="28">
        <v>35</v>
      </c>
      <c r="B45" s="269"/>
      <c r="C45" s="271" t="s">
        <v>266</v>
      </c>
      <c r="D45" s="265"/>
      <c r="E45" s="60">
        <v>0</v>
      </c>
      <c r="F45" s="60">
        <v>1</v>
      </c>
      <c r="G45" s="61">
        <v>1</v>
      </c>
      <c r="H45" s="60">
        <v>1</v>
      </c>
      <c r="I45" s="60">
        <v>1</v>
      </c>
      <c r="J45" s="61">
        <v>1</v>
      </c>
      <c r="K45" s="60">
        <v>0</v>
      </c>
      <c r="L45" s="60">
        <v>0</v>
      </c>
      <c r="M45" s="61">
        <v>0</v>
      </c>
      <c r="N45" s="60">
        <v>1</v>
      </c>
      <c r="O45" s="60">
        <v>1</v>
      </c>
      <c r="P45" s="61">
        <v>1</v>
      </c>
      <c r="Q45" s="60">
        <v>0</v>
      </c>
      <c r="R45" s="60">
        <v>1</v>
      </c>
      <c r="S45" s="61">
        <v>1</v>
      </c>
      <c r="T45" s="60">
        <v>0</v>
      </c>
      <c r="U45" s="60">
        <v>0</v>
      </c>
      <c r="V45" s="61">
        <v>0</v>
      </c>
      <c r="W45" s="60">
        <v>0</v>
      </c>
      <c r="X45" s="60">
        <v>1</v>
      </c>
      <c r="Y45" s="61">
        <v>1</v>
      </c>
      <c r="Z45" s="60">
        <v>1</v>
      </c>
      <c r="AA45" s="60">
        <v>1</v>
      </c>
      <c r="AB45" s="61">
        <v>1</v>
      </c>
      <c r="AC45" s="60">
        <v>1</v>
      </c>
      <c r="AD45" s="60">
        <v>1</v>
      </c>
      <c r="AE45" s="61">
        <v>1</v>
      </c>
      <c r="AF45" s="60">
        <v>1</v>
      </c>
      <c r="AG45" s="60">
        <v>1</v>
      </c>
      <c r="AH45" s="60">
        <v>1</v>
      </c>
      <c r="AI45" s="60">
        <v>0</v>
      </c>
      <c r="AJ45" s="60">
        <v>0</v>
      </c>
      <c r="AK45" s="61">
        <v>0</v>
      </c>
      <c r="AL45" s="60">
        <v>1</v>
      </c>
      <c r="AM45" s="60">
        <v>1</v>
      </c>
      <c r="AN45" s="61">
        <v>1</v>
      </c>
      <c r="AO45" s="60">
        <v>0</v>
      </c>
      <c r="AP45" s="60">
        <v>1</v>
      </c>
      <c r="AQ45" s="61">
        <v>1</v>
      </c>
      <c r="AR45" s="60">
        <v>1</v>
      </c>
      <c r="AS45" s="60">
        <v>1</v>
      </c>
      <c r="AT45" s="61">
        <v>1</v>
      </c>
      <c r="AU45" s="60">
        <v>0</v>
      </c>
      <c r="AV45" s="60">
        <v>0</v>
      </c>
      <c r="AW45" s="61">
        <v>1</v>
      </c>
      <c r="AX45" s="60">
        <v>1</v>
      </c>
      <c r="AY45" s="60">
        <v>1</v>
      </c>
      <c r="AZ45" s="61">
        <v>1</v>
      </c>
      <c r="BA45" s="60">
        <v>0</v>
      </c>
      <c r="BB45" s="60">
        <v>0</v>
      </c>
      <c r="BC45" s="61">
        <v>0</v>
      </c>
      <c r="BD45" s="60">
        <v>0</v>
      </c>
      <c r="BE45" s="60">
        <v>0</v>
      </c>
      <c r="BF45" s="60">
        <v>0</v>
      </c>
      <c r="BG45" s="60">
        <v>0</v>
      </c>
      <c r="BH45" s="60">
        <v>0</v>
      </c>
      <c r="BI45" s="61">
        <v>0</v>
      </c>
      <c r="BJ45" s="60">
        <v>0</v>
      </c>
      <c r="BK45" s="60">
        <v>1</v>
      </c>
      <c r="BL45" s="61">
        <v>1</v>
      </c>
      <c r="BM45" s="60">
        <v>1</v>
      </c>
      <c r="BN45" s="60">
        <v>1</v>
      </c>
      <c r="BO45" s="61">
        <v>1</v>
      </c>
      <c r="BP45" s="60">
        <v>1</v>
      </c>
      <c r="BQ45" s="60">
        <v>1</v>
      </c>
      <c r="BR45" s="61">
        <v>1</v>
      </c>
      <c r="BS45" s="60">
        <v>0</v>
      </c>
      <c r="BT45" s="60">
        <v>0</v>
      </c>
      <c r="BU45" s="61">
        <v>0</v>
      </c>
      <c r="BV45" s="60">
        <v>0</v>
      </c>
      <c r="BW45" s="60">
        <v>0</v>
      </c>
      <c r="BX45" s="60">
        <v>0</v>
      </c>
      <c r="BY45" s="60">
        <v>0</v>
      </c>
      <c r="BZ45" s="60">
        <v>0</v>
      </c>
      <c r="CA45" s="61">
        <v>0</v>
      </c>
      <c r="CB45" s="60">
        <v>1</v>
      </c>
      <c r="CC45" s="60">
        <v>1</v>
      </c>
      <c r="CD45" s="60">
        <v>1</v>
      </c>
      <c r="CE45" s="60">
        <v>0</v>
      </c>
      <c r="CF45" s="60">
        <v>0</v>
      </c>
      <c r="CG45" s="60">
        <v>0</v>
      </c>
      <c r="CH45" s="60">
        <v>0</v>
      </c>
      <c r="CI45" s="61">
        <v>0</v>
      </c>
      <c r="CJ45" s="61">
        <v>0</v>
      </c>
      <c r="CK45" s="60">
        <v>0</v>
      </c>
      <c r="CL45" s="60">
        <v>0</v>
      </c>
      <c r="CM45" s="61">
        <v>0</v>
      </c>
      <c r="CN45" s="60">
        <v>0</v>
      </c>
      <c r="CO45" s="60">
        <v>0</v>
      </c>
      <c r="CP45" s="61">
        <v>0</v>
      </c>
      <c r="CQ45" s="60">
        <v>0</v>
      </c>
      <c r="CR45" s="60">
        <v>0</v>
      </c>
      <c r="CS45" s="61">
        <v>0</v>
      </c>
      <c r="CT45" s="60">
        <v>0</v>
      </c>
      <c r="CU45" s="60">
        <v>0</v>
      </c>
      <c r="CV45" s="61">
        <v>0</v>
      </c>
      <c r="CW45" s="60">
        <v>0</v>
      </c>
      <c r="CX45" s="60">
        <v>0</v>
      </c>
      <c r="CY45" s="61">
        <v>1</v>
      </c>
      <c r="CZ45" s="60">
        <v>0</v>
      </c>
      <c r="DA45" s="60">
        <v>0</v>
      </c>
      <c r="DB45" s="60">
        <v>0</v>
      </c>
    </row>
    <row r="46" spans="1:106">
      <c r="A46" s="28">
        <v>36</v>
      </c>
      <c r="B46" s="269"/>
      <c r="C46" s="271" t="s">
        <v>267</v>
      </c>
      <c r="D46" s="265"/>
      <c r="E46" s="60">
        <v>0</v>
      </c>
      <c r="F46" s="60">
        <v>0</v>
      </c>
      <c r="G46" s="61">
        <v>0</v>
      </c>
      <c r="H46" s="60">
        <v>1</v>
      </c>
      <c r="I46" s="60">
        <v>1</v>
      </c>
      <c r="J46" s="61">
        <v>1</v>
      </c>
      <c r="K46" s="60">
        <v>1</v>
      </c>
      <c r="L46" s="60">
        <v>1</v>
      </c>
      <c r="M46" s="61">
        <v>0</v>
      </c>
      <c r="N46" s="60">
        <v>1</v>
      </c>
      <c r="O46" s="60">
        <v>1</v>
      </c>
      <c r="P46" s="61">
        <v>1</v>
      </c>
      <c r="Q46" s="60">
        <v>0</v>
      </c>
      <c r="R46" s="60">
        <v>0</v>
      </c>
      <c r="S46" s="61">
        <v>0</v>
      </c>
      <c r="T46" s="60">
        <v>0</v>
      </c>
      <c r="U46" s="60">
        <v>0</v>
      </c>
      <c r="V46" s="61">
        <v>0</v>
      </c>
      <c r="W46" s="60">
        <v>0</v>
      </c>
      <c r="X46" s="60">
        <v>1</v>
      </c>
      <c r="Y46" s="61">
        <v>1</v>
      </c>
      <c r="Z46" s="60">
        <v>1</v>
      </c>
      <c r="AA46" s="60">
        <v>1</v>
      </c>
      <c r="AB46" s="61">
        <v>1</v>
      </c>
      <c r="AC46" s="60">
        <v>1</v>
      </c>
      <c r="AD46" s="60">
        <v>1</v>
      </c>
      <c r="AE46" s="61">
        <v>1</v>
      </c>
      <c r="AF46" s="60">
        <v>0</v>
      </c>
      <c r="AG46" s="60">
        <v>0</v>
      </c>
      <c r="AH46" s="61">
        <v>0</v>
      </c>
      <c r="AI46" s="60">
        <v>0</v>
      </c>
      <c r="AJ46" s="60">
        <v>0</v>
      </c>
      <c r="AK46" s="61">
        <v>0</v>
      </c>
      <c r="AL46" s="60">
        <v>1</v>
      </c>
      <c r="AM46" s="60">
        <v>1</v>
      </c>
      <c r="AN46" s="61">
        <v>1</v>
      </c>
      <c r="AO46" s="60">
        <v>1</v>
      </c>
      <c r="AP46" s="60">
        <v>1</v>
      </c>
      <c r="AQ46" s="61">
        <v>1</v>
      </c>
      <c r="AR46" s="60">
        <v>0</v>
      </c>
      <c r="AS46" s="60">
        <v>0</v>
      </c>
      <c r="AT46" s="61">
        <v>0</v>
      </c>
      <c r="AU46" s="60">
        <v>0</v>
      </c>
      <c r="AV46" s="60">
        <v>0</v>
      </c>
      <c r="AW46" s="61">
        <v>0</v>
      </c>
      <c r="AX46" s="60">
        <v>1</v>
      </c>
      <c r="AY46" s="60">
        <v>1</v>
      </c>
      <c r="AZ46" s="61">
        <v>1</v>
      </c>
      <c r="BA46" s="60">
        <v>0</v>
      </c>
      <c r="BB46" s="60">
        <v>0</v>
      </c>
      <c r="BC46" s="61">
        <v>0</v>
      </c>
      <c r="BD46" s="60">
        <v>0</v>
      </c>
      <c r="BE46" s="60">
        <v>0</v>
      </c>
      <c r="BF46" s="61">
        <v>1</v>
      </c>
      <c r="BG46" s="60">
        <v>0</v>
      </c>
      <c r="BH46" s="60">
        <v>0</v>
      </c>
      <c r="BI46" s="61">
        <v>0</v>
      </c>
      <c r="BJ46" s="60">
        <v>0</v>
      </c>
      <c r="BK46" s="60">
        <v>1</v>
      </c>
      <c r="BL46" s="61">
        <v>1</v>
      </c>
      <c r="BM46" s="60">
        <v>1</v>
      </c>
      <c r="BN46" s="60">
        <v>1</v>
      </c>
      <c r="BO46" s="61">
        <v>1</v>
      </c>
      <c r="BP46" s="60">
        <v>0</v>
      </c>
      <c r="BQ46" s="60">
        <v>1</v>
      </c>
      <c r="BR46" s="61">
        <v>1</v>
      </c>
      <c r="BS46" s="60">
        <v>0</v>
      </c>
      <c r="BT46" s="60">
        <v>0</v>
      </c>
      <c r="BU46" s="61">
        <v>0</v>
      </c>
      <c r="BV46" s="60">
        <v>0</v>
      </c>
      <c r="BW46" s="60">
        <v>0</v>
      </c>
      <c r="BX46" s="61">
        <v>1</v>
      </c>
      <c r="BY46" s="60">
        <v>0</v>
      </c>
      <c r="BZ46" s="60">
        <v>0</v>
      </c>
      <c r="CA46" s="61">
        <v>1</v>
      </c>
      <c r="CB46" s="60">
        <v>1</v>
      </c>
      <c r="CC46" s="60">
        <v>1</v>
      </c>
      <c r="CD46" s="60">
        <v>1</v>
      </c>
      <c r="CE46" s="60">
        <v>0</v>
      </c>
      <c r="CF46" s="60">
        <v>0</v>
      </c>
      <c r="CG46" s="61">
        <v>1</v>
      </c>
      <c r="CH46" s="60">
        <v>0</v>
      </c>
      <c r="CI46" s="61">
        <v>0</v>
      </c>
      <c r="CJ46" s="61">
        <v>0</v>
      </c>
      <c r="CK46" s="60">
        <v>0</v>
      </c>
      <c r="CL46" s="60">
        <v>0</v>
      </c>
      <c r="CM46" s="61">
        <v>0</v>
      </c>
      <c r="CN46" s="60">
        <v>0</v>
      </c>
      <c r="CO46" s="60">
        <v>0</v>
      </c>
      <c r="CP46" s="61">
        <v>1</v>
      </c>
      <c r="CQ46" s="60">
        <v>0</v>
      </c>
      <c r="CR46" s="60">
        <v>0</v>
      </c>
      <c r="CS46" s="61">
        <v>0</v>
      </c>
      <c r="CT46" s="60">
        <v>0</v>
      </c>
      <c r="CU46" s="60">
        <v>0</v>
      </c>
      <c r="CV46" s="61">
        <v>0</v>
      </c>
      <c r="CW46" s="60">
        <v>0</v>
      </c>
      <c r="CX46" s="60">
        <v>0</v>
      </c>
      <c r="CY46" s="61">
        <v>0</v>
      </c>
      <c r="CZ46" s="60">
        <v>0</v>
      </c>
      <c r="DA46" s="60">
        <v>0</v>
      </c>
      <c r="DB46" s="60">
        <v>0</v>
      </c>
    </row>
    <row r="47" spans="1:106">
      <c r="A47" s="28">
        <v>37</v>
      </c>
      <c r="B47" s="270"/>
      <c r="C47" s="271" t="s">
        <v>268</v>
      </c>
      <c r="D47" s="265"/>
      <c r="E47" s="60">
        <v>1</v>
      </c>
      <c r="F47" s="60">
        <v>1</v>
      </c>
      <c r="G47" s="61">
        <v>1</v>
      </c>
      <c r="H47" s="60">
        <v>0</v>
      </c>
      <c r="I47" s="60">
        <v>0</v>
      </c>
      <c r="J47" s="61">
        <v>0</v>
      </c>
      <c r="K47" s="60">
        <v>0</v>
      </c>
      <c r="L47" s="60">
        <v>0</v>
      </c>
      <c r="M47" s="61">
        <v>0</v>
      </c>
      <c r="N47" s="60">
        <v>1</v>
      </c>
      <c r="O47" s="60">
        <v>1</v>
      </c>
      <c r="P47" s="61">
        <v>0</v>
      </c>
      <c r="Q47" s="60">
        <v>0</v>
      </c>
      <c r="R47" s="60">
        <v>0</v>
      </c>
      <c r="S47" s="61">
        <v>1</v>
      </c>
      <c r="T47" s="60">
        <v>0</v>
      </c>
      <c r="U47" s="60">
        <v>0</v>
      </c>
      <c r="V47" s="61">
        <v>0</v>
      </c>
      <c r="W47" s="60">
        <v>0</v>
      </c>
      <c r="X47" s="60">
        <v>1</v>
      </c>
      <c r="Y47" s="61">
        <v>1</v>
      </c>
      <c r="Z47" s="60">
        <v>1</v>
      </c>
      <c r="AA47" s="60">
        <v>1</v>
      </c>
      <c r="AB47" s="61">
        <v>1</v>
      </c>
      <c r="AC47" s="60">
        <v>1</v>
      </c>
      <c r="AD47" s="60">
        <v>1</v>
      </c>
      <c r="AE47" s="61">
        <v>1</v>
      </c>
      <c r="AF47" s="60">
        <v>1</v>
      </c>
      <c r="AG47" s="60">
        <v>1</v>
      </c>
      <c r="AH47" s="61">
        <v>1</v>
      </c>
      <c r="AI47" s="60">
        <v>0</v>
      </c>
      <c r="AJ47" s="60">
        <v>0</v>
      </c>
      <c r="AK47" s="61">
        <v>0</v>
      </c>
      <c r="AL47" s="60">
        <v>1</v>
      </c>
      <c r="AM47" s="60">
        <v>1</v>
      </c>
      <c r="AN47" s="61">
        <v>1</v>
      </c>
      <c r="AO47" s="60">
        <v>0</v>
      </c>
      <c r="AP47" s="60">
        <v>1</v>
      </c>
      <c r="AQ47" s="61">
        <v>1</v>
      </c>
      <c r="AR47" s="60">
        <v>0</v>
      </c>
      <c r="AS47" s="60">
        <v>0</v>
      </c>
      <c r="AT47" s="61">
        <v>0</v>
      </c>
      <c r="AU47" s="60">
        <v>0</v>
      </c>
      <c r="AV47" s="60">
        <v>0</v>
      </c>
      <c r="AW47" s="61">
        <v>1</v>
      </c>
      <c r="AX47" s="60">
        <v>1</v>
      </c>
      <c r="AY47" s="60">
        <v>1</v>
      </c>
      <c r="AZ47" s="61">
        <v>1</v>
      </c>
      <c r="BA47" s="60">
        <v>0</v>
      </c>
      <c r="BB47" s="60">
        <v>0</v>
      </c>
      <c r="BC47" s="61">
        <v>0</v>
      </c>
      <c r="BD47" s="60">
        <v>1</v>
      </c>
      <c r="BE47" s="60">
        <v>1</v>
      </c>
      <c r="BF47" s="60">
        <v>1</v>
      </c>
      <c r="BG47" s="60">
        <v>0</v>
      </c>
      <c r="BH47" s="60">
        <v>0</v>
      </c>
      <c r="BI47" s="61">
        <v>0</v>
      </c>
      <c r="BJ47" s="60">
        <v>0</v>
      </c>
      <c r="BK47" s="60">
        <v>0</v>
      </c>
      <c r="BL47" s="61">
        <v>0</v>
      </c>
      <c r="BM47" s="60">
        <v>1</v>
      </c>
      <c r="BN47" s="60">
        <v>1</v>
      </c>
      <c r="BO47" s="61">
        <v>1</v>
      </c>
      <c r="BP47" s="60">
        <v>1</v>
      </c>
      <c r="BQ47" s="60">
        <v>1</v>
      </c>
      <c r="BR47" s="61">
        <v>1</v>
      </c>
      <c r="BS47" s="60">
        <v>0</v>
      </c>
      <c r="BT47" s="60">
        <v>0</v>
      </c>
      <c r="BU47" s="61">
        <v>0</v>
      </c>
      <c r="BV47" s="60">
        <v>1</v>
      </c>
      <c r="BW47" s="60">
        <v>1</v>
      </c>
      <c r="BX47" s="60">
        <v>1</v>
      </c>
      <c r="BY47" s="60">
        <v>0</v>
      </c>
      <c r="BZ47" s="60">
        <v>0</v>
      </c>
      <c r="CA47" s="61">
        <v>1</v>
      </c>
      <c r="CB47" s="60">
        <v>1</v>
      </c>
      <c r="CC47" s="60">
        <v>1</v>
      </c>
      <c r="CD47" s="60">
        <v>1</v>
      </c>
      <c r="CE47" s="60">
        <v>1</v>
      </c>
      <c r="CF47" s="60">
        <v>1</v>
      </c>
      <c r="CG47" s="60">
        <v>1</v>
      </c>
      <c r="CH47" s="60">
        <v>0</v>
      </c>
      <c r="CI47" s="61">
        <v>0</v>
      </c>
      <c r="CJ47" s="61">
        <v>0</v>
      </c>
      <c r="CK47" s="60">
        <v>0</v>
      </c>
      <c r="CL47" s="60">
        <v>0</v>
      </c>
      <c r="CM47" s="61">
        <v>0</v>
      </c>
      <c r="CN47" s="60">
        <v>0</v>
      </c>
      <c r="CO47" s="60">
        <v>0</v>
      </c>
      <c r="CP47" s="61">
        <v>0</v>
      </c>
      <c r="CQ47" s="60">
        <v>0</v>
      </c>
      <c r="CR47" s="60">
        <v>0</v>
      </c>
      <c r="CS47" s="61">
        <v>0</v>
      </c>
      <c r="CT47" s="60">
        <v>0</v>
      </c>
      <c r="CU47" s="60">
        <v>0</v>
      </c>
      <c r="CV47" s="61">
        <v>0</v>
      </c>
      <c r="CW47" s="60">
        <v>1</v>
      </c>
      <c r="CX47" s="60">
        <v>1</v>
      </c>
      <c r="CY47" s="61">
        <v>1</v>
      </c>
      <c r="CZ47" s="60">
        <v>0</v>
      </c>
      <c r="DA47" s="60">
        <v>0</v>
      </c>
      <c r="DB47" s="60">
        <v>0</v>
      </c>
    </row>
    <row r="48" spans="1:106">
      <c r="A48" s="28">
        <v>38</v>
      </c>
      <c r="B48" s="268" t="s">
        <v>113</v>
      </c>
      <c r="C48" s="271" t="s">
        <v>269</v>
      </c>
      <c r="D48" s="265"/>
      <c r="E48" s="60">
        <v>1</v>
      </c>
      <c r="F48" s="60">
        <v>1</v>
      </c>
      <c r="G48" s="61">
        <v>1</v>
      </c>
      <c r="H48" s="60">
        <v>0</v>
      </c>
      <c r="I48" s="60">
        <v>0</v>
      </c>
      <c r="J48" s="61">
        <v>0</v>
      </c>
      <c r="K48" s="60">
        <v>0</v>
      </c>
      <c r="L48" s="60">
        <v>0</v>
      </c>
      <c r="M48" s="60">
        <v>0</v>
      </c>
      <c r="N48" s="60">
        <v>1</v>
      </c>
      <c r="O48" s="60">
        <v>1</v>
      </c>
      <c r="P48" s="61">
        <v>1</v>
      </c>
      <c r="Q48" s="60">
        <v>0</v>
      </c>
      <c r="R48" s="60">
        <v>1</v>
      </c>
      <c r="S48" s="61">
        <v>1</v>
      </c>
      <c r="T48" s="60">
        <v>0</v>
      </c>
      <c r="U48" s="60">
        <v>0</v>
      </c>
      <c r="V48" s="61">
        <v>0</v>
      </c>
      <c r="W48" s="60">
        <v>0</v>
      </c>
      <c r="X48" s="60">
        <v>1</v>
      </c>
      <c r="Y48" s="61">
        <v>1</v>
      </c>
      <c r="Z48" s="60">
        <v>1</v>
      </c>
      <c r="AA48" s="60">
        <v>1</v>
      </c>
      <c r="AB48" s="61">
        <v>1</v>
      </c>
      <c r="AC48" s="60">
        <v>1</v>
      </c>
      <c r="AD48" s="60">
        <v>1</v>
      </c>
      <c r="AE48" s="61">
        <v>1</v>
      </c>
      <c r="AF48" s="60">
        <v>1</v>
      </c>
      <c r="AG48" s="60">
        <v>1</v>
      </c>
      <c r="AH48" s="61">
        <v>1</v>
      </c>
      <c r="AI48" s="60">
        <v>0</v>
      </c>
      <c r="AJ48" s="60">
        <v>0</v>
      </c>
      <c r="AK48" s="61">
        <v>1</v>
      </c>
      <c r="AL48" s="60">
        <v>0</v>
      </c>
      <c r="AM48" s="60">
        <v>0</v>
      </c>
      <c r="AN48" s="61">
        <v>0</v>
      </c>
      <c r="AO48" s="60">
        <v>0</v>
      </c>
      <c r="AP48" s="60">
        <v>1</v>
      </c>
      <c r="AQ48" s="61">
        <v>1</v>
      </c>
      <c r="AR48" s="60">
        <v>0</v>
      </c>
      <c r="AS48" s="60">
        <v>0</v>
      </c>
      <c r="AT48" s="61">
        <v>0</v>
      </c>
      <c r="AU48" s="60">
        <v>0</v>
      </c>
      <c r="AV48" s="60">
        <v>0</v>
      </c>
      <c r="AW48" s="61">
        <v>0</v>
      </c>
      <c r="AX48" s="60">
        <v>1</v>
      </c>
      <c r="AY48" s="60">
        <v>1</v>
      </c>
      <c r="AZ48" s="61">
        <v>1</v>
      </c>
      <c r="BA48" s="60">
        <v>1</v>
      </c>
      <c r="BB48" s="60">
        <v>1</v>
      </c>
      <c r="BC48" s="61">
        <v>1</v>
      </c>
      <c r="BD48" s="60">
        <v>1</v>
      </c>
      <c r="BE48" s="60">
        <v>1</v>
      </c>
      <c r="BF48" s="60">
        <v>1</v>
      </c>
      <c r="BG48" s="60">
        <v>0</v>
      </c>
      <c r="BH48" s="60">
        <v>0</v>
      </c>
      <c r="BI48" s="61">
        <v>0</v>
      </c>
      <c r="BJ48" s="60">
        <v>0</v>
      </c>
      <c r="BK48" s="60">
        <v>0</v>
      </c>
      <c r="BL48" s="61">
        <v>0</v>
      </c>
      <c r="BM48" s="60">
        <v>0</v>
      </c>
      <c r="BN48" s="60">
        <v>1</v>
      </c>
      <c r="BO48" s="61">
        <v>0</v>
      </c>
      <c r="BP48" s="60">
        <v>1</v>
      </c>
      <c r="BQ48" s="60">
        <v>1</v>
      </c>
      <c r="BR48" s="61">
        <v>1</v>
      </c>
      <c r="BS48" s="60">
        <v>0</v>
      </c>
      <c r="BT48" s="60">
        <v>0</v>
      </c>
      <c r="BU48" s="61">
        <v>0</v>
      </c>
      <c r="BV48" s="60">
        <v>1</v>
      </c>
      <c r="BW48" s="60">
        <v>1</v>
      </c>
      <c r="BX48" s="60">
        <v>1</v>
      </c>
      <c r="BY48" s="60">
        <v>0</v>
      </c>
      <c r="BZ48" s="60">
        <v>1</v>
      </c>
      <c r="CA48" s="61">
        <v>1</v>
      </c>
      <c r="CB48" s="60">
        <v>1</v>
      </c>
      <c r="CC48" s="60">
        <v>1</v>
      </c>
      <c r="CD48" s="60">
        <v>1</v>
      </c>
      <c r="CE48" s="60">
        <v>1</v>
      </c>
      <c r="CF48" s="60">
        <v>1</v>
      </c>
      <c r="CG48" s="60">
        <v>1</v>
      </c>
      <c r="CH48" s="60">
        <v>0</v>
      </c>
      <c r="CI48" s="61">
        <v>0</v>
      </c>
      <c r="CJ48" s="61">
        <v>0</v>
      </c>
      <c r="CK48" s="60">
        <v>0</v>
      </c>
      <c r="CL48" s="60">
        <v>0</v>
      </c>
      <c r="CM48" s="61">
        <v>0</v>
      </c>
      <c r="CN48" s="60">
        <v>0</v>
      </c>
      <c r="CO48" s="60">
        <v>0</v>
      </c>
      <c r="CP48" s="61">
        <v>1</v>
      </c>
      <c r="CQ48" s="60">
        <v>0</v>
      </c>
      <c r="CR48" s="60">
        <v>0</v>
      </c>
      <c r="CS48" s="61">
        <v>0</v>
      </c>
      <c r="CT48" s="60">
        <v>1</v>
      </c>
      <c r="CU48" s="60">
        <v>1</v>
      </c>
      <c r="CV48" s="61">
        <v>1</v>
      </c>
      <c r="CW48" s="60">
        <v>0</v>
      </c>
      <c r="CX48" s="60">
        <v>0</v>
      </c>
      <c r="CY48" s="61">
        <v>0</v>
      </c>
      <c r="CZ48" s="60">
        <v>1</v>
      </c>
      <c r="DA48" s="60">
        <v>0</v>
      </c>
      <c r="DB48" s="60">
        <v>0</v>
      </c>
    </row>
    <row r="49" spans="1:106">
      <c r="A49" s="28">
        <v>39</v>
      </c>
      <c r="B49" s="270"/>
      <c r="C49" s="271" t="s">
        <v>270</v>
      </c>
      <c r="D49" s="265"/>
      <c r="E49" s="60">
        <v>0</v>
      </c>
      <c r="F49" s="60">
        <v>1</v>
      </c>
      <c r="G49" s="61">
        <v>1</v>
      </c>
      <c r="H49" s="60">
        <v>0</v>
      </c>
      <c r="I49" s="60">
        <v>0</v>
      </c>
      <c r="J49" s="61">
        <v>0</v>
      </c>
      <c r="K49" s="60">
        <v>0</v>
      </c>
      <c r="L49" s="60">
        <v>0</v>
      </c>
      <c r="M49" s="60">
        <v>0</v>
      </c>
      <c r="N49" s="60">
        <v>0</v>
      </c>
      <c r="O49" s="60">
        <v>1</v>
      </c>
      <c r="P49" s="61">
        <v>1</v>
      </c>
      <c r="Q49" s="60">
        <v>0</v>
      </c>
      <c r="R49" s="60">
        <v>0</v>
      </c>
      <c r="S49" s="61">
        <v>0</v>
      </c>
      <c r="T49" s="60">
        <v>0</v>
      </c>
      <c r="U49" s="60">
        <v>0</v>
      </c>
      <c r="V49" s="61">
        <v>0</v>
      </c>
      <c r="W49" s="60">
        <v>0</v>
      </c>
      <c r="X49" s="60">
        <v>1</v>
      </c>
      <c r="Y49" s="61">
        <v>1</v>
      </c>
      <c r="Z49" s="60">
        <v>1</v>
      </c>
      <c r="AA49" s="60">
        <v>1</v>
      </c>
      <c r="AB49" s="61">
        <v>1</v>
      </c>
      <c r="AC49" s="60">
        <v>1</v>
      </c>
      <c r="AD49" s="60">
        <v>1</v>
      </c>
      <c r="AE49" s="61">
        <v>1</v>
      </c>
      <c r="AF49" s="60">
        <v>0</v>
      </c>
      <c r="AG49" s="60">
        <v>0</v>
      </c>
      <c r="AH49" s="61">
        <v>0</v>
      </c>
      <c r="AI49" s="60">
        <v>0</v>
      </c>
      <c r="AJ49" s="60">
        <v>0</v>
      </c>
      <c r="AK49" s="61">
        <v>0</v>
      </c>
      <c r="AL49" s="60">
        <v>0</v>
      </c>
      <c r="AM49" s="60">
        <v>0</v>
      </c>
      <c r="AN49" s="61">
        <v>1</v>
      </c>
      <c r="AO49" s="60">
        <v>0</v>
      </c>
      <c r="AP49" s="60">
        <v>0</v>
      </c>
      <c r="AQ49" s="61">
        <v>1</v>
      </c>
      <c r="AR49" s="60">
        <v>0</v>
      </c>
      <c r="AS49" s="60">
        <v>0</v>
      </c>
      <c r="AT49" s="61">
        <v>0</v>
      </c>
      <c r="AU49" s="60">
        <v>0</v>
      </c>
      <c r="AV49" s="60">
        <v>0</v>
      </c>
      <c r="AW49" s="61">
        <v>1</v>
      </c>
      <c r="AX49" s="60">
        <v>0</v>
      </c>
      <c r="AY49" s="60">
        <v>1</v>
      </c>
      <c r="AZ49" s="61">
        <v>1</v>
      </c>
      <c r="BA49" s="60">
        <v>0</v>
      </c>
      <c r="BB49" s="60">
        <v>0</v>
      </c>
      <c r="BC49" s="61">
        <v>0</v>
      </c>
      <c r="BD49" s="60">
        <v>0</v>
      </c>
      <c r="BE49" s="60">
        <v>0</v>
      </c>
      <c r="BF49" s="60">
        <v>0</v>
      </c>
      <c r="BG49" s="60">
        <v>0</v>
      </c>
      <c r="BH49" s="60">
        <v>0</v>
      </c>
      <c r="BI49" s="61">
        <v>0</v>
      </c>
      <c r="BJ49" s="60">
        <v>0</v>
      </c>
      <c r="BK49" s="60">
        <v>0</v>
      </c>
      <c r="BL49" s="61">
        <v>0</v>
      </c>
      <c r="BM49" s="60">
        <v>0</v>
      </c>
      <c r="BN49" s="60">
        <v>1</v>
      </c>
      <c r="BO49" s="61">
        <v>0</v>
      </c>
      <c r="BP49" s="60">
        <v>1</v>
      </c>
      <c r="BQ49" s="60">
        <v>1</v>
      </c>
      <c r="BR49" s="61">
        <v>1</v>
      </c>
      <c r="BS49" s="60">
        <v>0</v>
      </c>
      <c r="BT49" s="60">
        <v>0</v>
      </c>
      <c r="BU49" s="61">
        <v>0</v>
      </c>
      <c r="BV49" s="60">
        <v>0</v>
      </c>
      <c r="BW49" s="60">
        <v>0</v>
      </c>
      <c r="BX49" s="60">
        <v>0</v>
      </c>
      <c r="BY49" s="60">
        <v>0</v>
      </c>
      <c r="BZ49" s="60">
        <v>0</v>
      </c>
      <c r="CA49" s="61">
        <v>0</v>
      </c>
      <c r="CB49" s="60">
        <v>0</v>
      </c>
      <c r="CC49" s="60">
        <v>0</v>
      </c>
      <c r="CD49" s="60">
        <v>0</v>
      </c>
      <c r="CE49" s="60">
        <v>0</v>
      </c>
      <c r="CF49" s="60">
        <v>0</v>
      </c>
      <c r="CG49" s="60">
        <v>0</v>
      </c>
      <c r="CH49" s="60">
        <v>0</v>
      </c>
      <c r="CI49" s="61">
        <v>0</v>
      </c>
      <c r="CJ49" s="61">
        <v>0</v>
      </c>
      <c r="CK49" s="60">
        <v>0</v>
      </c>
      <c r="CL49" s="60">
        <v>0</v>
      </c>
      <c r="CM49" s="61">
        <v>0</v>
      </c>
      <c r="CN49" s="60">
        <v>0</v>
      </c>
      <c r="CO49" s="60">
        <v>0</v>
      </c>
      <c r="CP49" s="61">
        <v>0</v>
      </c>
      <c r="CQ49" s="60">
        <v>0</v>
      </c>
      <c r="CR49" s="60">
        <v>0</v>
      </c>
      <c r="CS49" s="61">
        <v>0</v>
      </c>
      <c r="CT49" s="60">
        <v>0</v>
      </c>
      <c r="CU49" s="60">
        <v>0</v>
      </c>
      <c r="CV49" s="61">
        <v>0</v>
      </c>
      <c r="CW49" s="60">
        <v>1</v>
      </c>
      <c r="CX49" s="60">
        <v>1</v>
      </c>
      <c r="CY49" s="61">
        <v>1</v>
      </c>
      <c r="CZ49" s="60">
        <v>0</v>
      </c>
      <c r="DA49" s="60">
        <v>0</v>
      </c>
      <c r="DB49" s="60">
        <v>0</v>
      </c>
    </row>
    <row r="50" spans="1:106">
      <c r="A50" s="28">
        <v>40</v>
      </c>
      <c r="B50" s="268" t="s">
        <v>114</v>
      </c>
      <c r="C50" s="264" t="s">
        <v>115</v>
      </c>
      <c r="D50" s="265"/>
      <c r="E50" s="60">
        <v>1</v>
      </c>
      <c r="F50" s="60">
        <v>1</v>
      </c>
      <c r="G50" s="61">
        <v>1</v>
      </c>
      <c r="H50" s="60">
        <v>1</v>
      </c>
      <c r="I50" s="60">
        <v>0</v>
      </c>
      <c r="J50" s="61">
        <v>1</v>
      </c>
      <c r="K50" s="60">
        <v>0</v>
      </c>
      <c r="L50" s="60">
        <v>0</v>
      </c>
      <c r="M50" s="60">
        <v>0</v>
      </c>
      <c r="N50" s="60">
        <v>1</v>
      </c>
      <c r="O50" s="60">
        <v>1</v>
      </c>
      <c r="P50" s="61">
        <v>1</v>
      </c>
      <c r="Q50" s="60">
        <v>1</v>
      </c>
      <c r="R50" s="60">
        <v>1</v>
      </c>
      <c r="S50" s="61">
        <v>1</v>
      </c>
      <c r="T50" s="60">
        <v>0</v>
      </c>
      <c r="U50" s="60">
        <v>0</v>
      </c>
      <c r="V50" s="61">
        <v>0</v>
      </c>
      <c r="W50" s="60">
        <v>0</v>
      </c>
      <c r="X50" s="60">
        <v>1</v>
      </c>
      <c r="Y50" s="61">
        <v>1</v>
      </c>
      <c r="Z50" s="60">
        <v>1</v>
      </c>
      <c r="AA50" s="60">
        <v>1</v>
      </c>
      <c r="AB50" s="61">
        <v>1</v>
      </c>
      <c r="AC50" s="60">
        <v>1</v>
      </c>
      <c r="AD50" s="60">
        <v>1</v>
      </c>
      <c r="AE50" s="61">
        <v>1</v>
      </c>
      <c r="AF50" s="60">
        <v>1</v>
      </c>
      <c r="AG50" s="60">
        <v>1</v>
      </c>
      <c r="AH50" s="61">
        <v>1</v>
      </c>
      <c r="AI50" s="60">
        <v>0</v>
      </c>
      <c r="AJ50" s="60">
        <v>0</v>
      </c>
      <c r="AK50" s="61">
        <v>0</v>
      </c>
      <c r="AL50" s="60">
        <v>0</v>
      </c>
      <c r="AM50" s="60">
        <v>1</v>
      </c>
      <c r="AN50" s="61">
        <v>1</v>
      </c>
      <c r="AO50" s="60">
        <v>0</v>
      </c>
      <c r="AP50" s="60">
        <v>0</v>
      </c>
      <c r="AQ50" s="61">
        <v>1</v>
      </c>
      <c r="AR50" s="60">
        <v>0</v>
      </c>
      <c r="AS50" s="60">
        <v>1</v>
      </c>
      <c r="AT50" s="61">
        <v>1</v>
      </c>
      <c r="AU50" s="60">
        <v>0</v>
      </c>
      <c r="AV50" s="60">
        <v>0</v>
      </c>
      <c r="AW50" s="61">
        <v>1</v>
      </c>
      <c r="AX50" s="60">
        <v>1</v>
      </c>
      <c r="AY50" s="60">
        <v>1</v>
      </c>
      <c r="AZ50" s="61">
        <v>1</v>
      </c>
      <c r="BA50" s="60">
        <v>1</v>
      </c>
      <c r="BB50" s="60">
        <v>1</v>
      </c>
      <c r="BC50" s="61">
        <v>1</v>
      </c>
      <c r="BD50" s="60">
        <v>0</v>
      </c>
      <c r="BE50" s="60">
        <v>0</v>
      </c>
      <c r="BF50" s="61">
        <v>1</v>
      </c>
      <c r="BG50" s="60">
        <v>0</v>
      </c>
      <c r="BH50" s="60">
        <v>0</v>
      </c>
      <c r="BI50" s="61">
        <v>0</v>
      </c>
      <c r="BJ50" s="60">
        <v>0</v>
      </c>
      <c r="BK50" s="60">
        <v>0</v>
      </c>
      <c r="BL50" s="61">
        <v>0</v>
      </c>
      <c r="BM50" s="60">
        <v>1</v>
      </c>
      <c r="BN50" s="60">
        <v>1</v>
      </c>
      <c r="BO50" s="61">
        <v>1</v>
      </c>
      <c r="BP50" s="60">
        <v>1</v>
      </c>
      <c r="BQ50" s="60">
        <v>1</v>
      </c>
      <c r="BR50" s="61">
        <v>1</v>
      </c>
      <c r="BS50" s="60">
        <v>0</v>
      </c>
      <c r="BT50" s="60">
        <v>0</v>
      </c>
      <c r="BU50" s="61">
        <v>0</v>
      </c>
      <c r="BV50" s="60">
        <v>0</v>
      </c>
      <c r="BW50" s="60">
        <v>0</v>
      </c>
      <c r="BX50" s="61">
        <v>1</v>
      </c>
      <c r="BY50" s="60">
        <v>0</v>
      </c>
      <c r="BZ50" s="60">
        <v>1</v>
      </c>
      <c r="CA50" s="61">
        <v>1</v>
      </c>
      <c r="CB50" s="60">
        <v>1</v>
      </c>
      <c r="CC50" s="60">
        <v>1</v>
      </c>
      <c r="CD50" s="60">
        <v>1</v>
      </c>
      <c r="CE50" s="60">
        <v>0</v>
      </c>
      <c r="CF50" s="60">
        <v>0</v>
      </c>
      <c r="CG50" s="61">
        <v>1</v>
      </c>
      <c r="CH50" s="60">
        <v>0</v>
      </c>
      <c r="CI50" s="61">
        <v>0</v>
      </c>
      <c r="CJ50" s="61">
        <v>0</v>
      </c>
      <c r="CK50" s="60">
        <v>0</v>
      </c>
      <c r="CL50" s="60">
        <v>0</v>
      </c>
      <c r="CM50" s="61">
        <v>0</v>
      </c>
      <c r="CN50" s="60">
        <v>0</v>
      </c>
      <c r="CO50" s="60">
        <v>0</v>
      </c>
      <c r="CP50" s="61">
        <v>0</v>
      </c>
      <c r="CQ50" s="60">
        <v>0</v>
      </c>
      <c r="CR50" s="60">
        <v>0</v>
      </c>
      <c r="CS50" s="61">
        <v>0</v>
      </c>
      <c r="CT50" s="60">
        <v>0</v>
      </c>
      <c r="CU50" s="60">
        <v>0</v>
      </c>
      <c r="CV50" s="61">
        <v>0</v>
      </c>
      <c r="CW50" s="60">
        <v>0</v>
      </c>
      <c r="CX50" s="60">
        <v>0</v>
      </c>
      <c r="CY50" s="61">
        <v>0</v>
      </c>
      <c r="CZ50" s="60">
        <v>0</v>
      </c>
      <c r="DA50" s="60">
        <v>0</v>
      </c>
      <c r="DB50" s="60">
        <v>0</v>
      </c>
    </row>
    <row r="51" spans="1:106">
      <c r="A51" s="28">
        <v>41</v>
      </c>
      <c r="B51" s="270"/>
      <c r="C51" s="264" t="s">
        <v>116</v>
      </c>
      <c r="D51" s="265"/>
      <c r="E51" s="60">
        <v>1</v>
      </c>
      <c r="F51" s="60">
        <v>1</v>
      </c>
      <c r="G51" s="61">
        <v>1</v>
      </c>
      <c r="H51" s="60">
        <v>1</v>
      </c>
      <c r="I51" s="60">
        <v>0</v>
      </c>
      <c r="J51" s="61">
        <v>1</v>
      </c>
      <c r="K51" s="60">
        <v>0</v>
      </c>
      <c r="L51" s="60">
        <v>0</v>
      </c>
      <c r="M51" s="60">
        <v>0</v>
      </c>
      <c r="N51" s="60">
        <v>1</v>
      </c>
      <c r="O51" s="60">
        <v>1</v>
      </c>
      <c r="P51" s="61">
        <v>1</v>
      </c>
      <c r="Q51" s="60">
        <v>1</v>
      </c>
      <c r="R51" s="60">
        <v>1</v>
      </c>
      <c r="S51" s="61">
        <v>1</v>
      </c>
      <c r="T51" s="60">
        <v>0</v>
      </c>
      <c r="U51" s="60">
        <v>0</v>
      </c>
      <c r="V51" s="61">
        <v>0</v>
      </c>
      <c r="W51" s="60">
        <v>1</v>
      </c>
      <c r="X51" s="60">
        <v>1</v>
      </c>
      <c r="Y51" s="61">
        <v>1</v>
      </c>
      <c r="Z51" s="60">
        <v>1</v>
      </c>
      <c r="AA51" s="60">
        <v>1</v>
      </c>
      <c r="AB51" s="61">
        <v>1</v>
      </c>
      <c r="AC51" s="60">
        <v>1</v>
      </c>
      <c r="AD51" s="60">
        <v>1</v>
      </c>
      <c r="AE51" s="61">
        <v>1</v>
      </c>
      <c r="AF51" s="60">
        <v>0</v>
      </c>
      <c r="AG51" s="60">
        <v>0</v>
      </c>
      <c r="AH51" s="60">
        <v>0</v>
      </c>
      <c r="AI51" s="60">
        <v>0</v>
      </c>
      <c r="AJ51" s="60">
        <v>0</v>
      </c>
      <c r="AK51" s="61">
        <v>0</v>
      </c>
      <c r="AL51" s="60">
        <v>0</v>
      </c>
      <c r="AM51" s="60">
        <v>1</v>
      </c>
      <c r="AN51" s="61">
        <v>1</v>
      </c>
      <c r="AO51" s="60">
        <v>1</v>
      </c>
      <c r="AP51" s="60">
        <v>1</v>
      </c>
      <c r="AQ51" s="61">
        <v>1</v>
      </c>
      <c r="AR51" s="60">
        <v>0</v>
      </c>
      <c r="AS51" s="60">
        <v>1</v>
      </c>
      <c r="AT51" s="61">
        <v>1</v>
      </c>
      <c r="AU51" s="60">
        <v>1</v>
      </c>
      <c r="AV51" s="60">
        <v>0</v>
      </c>
      <c r="AW51" s="61">
        <v>1</v>
      </c>
      <c r="AX51" s="60">
        <v>1</v>
      </c>
      <c r="AY51" s="60">
        <v>1</v>
      </c>
      <c r="AZ51" s="61">
        <v>1</v>
      </c>
      <c r="BA51" s="60">
        <v>0</v>
      </c>
      <c r="BB51" s="60">
        <v>0</v>
      </c>
      <c r="BC51" s="61">
        <v>0</v>
      </c>
      <c r="BD51" s="60">
        <v>0</v>
      </c>
      <c r="BE51" s="60">
        <v>0</v>
      </c>
      <c r="BF51" s="61">
        <v>1</v>
      </c>
      <c r="BG51" s="60">
        <v>0</v>
      </c>
      <c r="BH51" s="60">
        <v>0</v>
      </c>
      <c r="BI51" s="61">
        <v>0</v>
      </c>
      <c r="BJ51" s="60">
        <v>0</v>
      </c>
      <c r="BK51" s="60">
        <v>0</v>
      </c>
      <c r="BL51" s="61">
        <v>0</v>
      </c>
      <c r="BM51" s="60">
        <v>1</v>
      </c>
      <c r="BN51" s="60">
        <v>1</v>
      </c>
      <c r="BO51" s="61">
        <v>1</v>
      </c>
      <c r="BP51" s="60">
        <v>1</v>
      </c>
      <c r="BQ51" s="60">
        <v>1</v>
      </c>
      <c r="BR51" s="61">
        <v>1</v>
      </c>
      <c r="BS51" s="60">
        <v>0</v>
      </c>
      <c r="BT51" s="60">
        <v>0</v>
      </c>
      <c r="BU51" s="61">
        <v>0</v>
      </c>
      <c r="BV51" s="60">
        <v>0</v>
      </c>
      <c r="BW51" s="60">
        <v>0</v>
      </c>
      <c r="BX51" s="61">
        <v>1</v>
      </c>
      <c r="BY51" s="60">
        <v>0</v>
      </c>
      <c r="BZ51" s="60">
        <v>1</v>
      </c>
      <c r="CA51" s="61">
        <v>1</v>
      </c>
      <c r="CB51" s="60">
        <v>1</v>
      </c>
      <c r="CC51" s="60">
        <v>1</v>
      </c>
      <c r="CD51" s="60">
        <v>1</v>
      </c>
      <c r="CE51" s="60">
        <v>0</v>
      </c>
      <c r="CF51" s="60">
        <v>0</v>
      </c>
      <c r="CG51" s="61">
        <v>1</v>
      </c>
      <c r="CH51" s="60">
        <v>0</v>
      </c>
      <c r="CI51" s="61">
        <v>0</v>
      </c>
      <c r="CJ51" s="61">
        <v>0</v>
      </c>
      <c r="CK51" s="60">
        <v>0</v>
      </c>
      <c r="CL51" s="60">
        <v>0</v>
      </c>
      <c r="CM51" s="61">
        <v>0</v>
      </c>
      <c r="CN51" s="60">
        <v>0</v>
      </c>
      <c r="CO51" s="60">
        <v>0</v>
      </c>
      <c r="CP51" s="61">
        <v>0</v>
      </c>
      <c r="CQ51" s="60">
        <v>0</v>
      </c>
      <c r="CR51" s="60">
        <v>0</v>
      </c>
      <c r="CS51" s="61">
        <v>0</v>
      </c>
      <c r="CT51" s="60">
        <v>0</v>
      </c>
      <c r="CU51" s="60">
        <v>0</v>
      </c>
      <c r="CV51" s="61">
        <v>0</v>
      </c>
      <c r="CW51" s="60">
        <v>0</v>
      </c>
      <c r="CX51" s="60">
        <v>0</v>
      </c>
      <c r="CY51" s="61">
        <v>0</v>
      </c>
      <c r="CZ51" s="60">
        <v>0</v>
      </c>
      <c r="DA51" s="60">
        <v>0</v>
      </c>
      <c r="DB51" s="60">
        <v>0</v>
      </c>
    </row>
    <row r="52" spans="1:106">
      <c r="A52" s="28">
        <v>42</v>
      </c>
      <c r="B52" s="139" t="s">
        <v>117</v>
      </c>
      <c r="C52" s="264" t="s">
        <v>118</v>
      </c>
      <c r="D52" s="265"/>
      <c r="E52" s="60">
        <v>1</v>
      </c>
      <c r="F52" s="60">
        <v>1</v>
      </c>
      <c r="G52" s="61">
        <v>1</v>
      </c>
      <c r="H52" s="60">
        <v>0</v>
      </c>
      <c r="I52" s="60">
        <v>0</v>
      </c>
      <c r="J52" s="61">
        <v>1</v>
      </c>
      <c r="K52" s="60">
        <v>1</v>
      </c>
      <c r="L52" s="60">
        <v>1</v>
      </c>
      <c r="M52" s="60">
        <v>1</v>
      </c>
      <c r="N52" s="60">
        <v>0</v>
      </c>
      <c r="O52" s="60">
        <v>1</v>
      </c>
      <c r="P52" s="61">
        <v>1</v>
      </c>
      <c r="Q52" s="60">
        <v>0</v>
      </c>
      <c r="R52" s="60">
        <v>1</v>
      </c>
      <c r="S52" s="61">
        <v>1</v>
      </c>
      <c r="T52" s="60">
        <v>1</v>
      </c>
      <c r="U52" s="60">
        <v>1</v>
      </c>
      <c r="V52" s="61">
        <v>1</v>
      </c>
      <c r="W52" s="60">
        <v>0</v>
      </c>
      <c r="X52" s="60">
        <v>1</v>
      </c>
      <c r="Y52" s="61">
        <v>1</v>
      </c>
      <c r="Z52" s="60">
        <v>0</v>
      </c>
      <c r="AA52" s="60">
        <v>1</v>
      </c>
      <c r="AB52" s="61">
        <v>1</v>
      </c>
      <c r="AC52" s="60">
        <v>1</v>
      </c>
      <c r="AD52" s="60">
        <v>1</v>
      </c>
      <c r="AE52" s="61">
        <v>1</v>
      </c>
      <c r="AF52" s="60">
        <v>0</v>
      </c>
      <c r="AG52" s="60">
        <v>0</v>
      </c>
      <c r="AH52" s="60">
        <v>0</v>
      </c>
      <c r="AI52" s="60">
        <v>0</v>
      </c>
      <c r="AJ52" s="60">
        <v>0</v>
      </c>
      <c r="AK52" s="61">
        <v>1</v>
      </c>
      <c r="AL52" s="60">
        <v>0</v>
      </c>
      <c r="AM52" s="60">
        <v>0</v>
      </c>
      <c r="AN52" s="61">
        <v>1</v>
      </c>
      <c r="AO52" s="60">
        <v>1</v>
      </c>
      <c r="AP52" s="60">
        <v>0</v>
      </c>
      <c r="AQ52" s="61">
        <v>1</v>
      </c>
      <c r="AR52" s="60">
        <v>0</v>
      </c>
      <c r="AS52" s="60">
        <v>0</v>
      </c>
      <c r="AT52" s="61">
        <v>0</v>
      </c>
      <c r="AU52" s="60">
        <v>1</v>
      </c>
      <c r="AV52" s="60">
        <v>0</v>
      </c>
      <c r="AW52" s="61">
        <v>1</v>
      </c>
      <c r="AX52" s="60">
        <v>0</v>
      </c>
      <c r="AY52" s="60">
        <v>1</v>
      </c>
      <c r="AZ52" s="61">
        <v>1</v>
      </c>
      <c r="BA52" s="60">
        <v>0</v>
      </c>
      <c r="BB52" s="60">
        <v>1</v>
      </c>
      <c r="BC52" s="61">
        <v>1</v>
      </c>
      <c r="BD52" s="60">
        <v>1</v>
      </c>
      <c r="BE52" s="60">
        <v>1</v>
      </c>
      <c r="BF52" s="60">
        <v>1</v>
      </c>
      <c r="BG52" s="60">
        <v>1</v>
      </c>
      <c r="BH52" s="60">
        <v>1</v>
      </c>
      <c r="BI52" s="61">
        <v>1</v>
      </c>
      <c r="BJ52" s="60">
        <v>0</v>
      </c>
      <c r="BK52" s="60">
        <v>0</v>
      </c>
      <c r="BL52" s="61">
        <v>0</v>
      </c>
      <c r="BM52" s="60">
        <v>1</v>
      </c>
      <c r="BN52" s="60">
        <v>1</v>
      </c>
      <c r="BO52" s="61">
        <v>0</v>
      </c>
      <c r="BP52" s="60">
        <v>1</v>
      </c>
      <c r="BQ52" s="60">
        <v>1</v>
      </c>
      <c r="BR52" s="61">
        <v>1</v>
      </c>
      <c r="BS52" s="60">
        <v>0</v>
      </c>
      <c r="BT52" s="60">
        <v>0</v>
      </c>
      <c r="BU52" s="61">
        <v>0</v>
      </c>
      <c r="BV52" s="60">
        <v>1</v>
      </c>
      <c r="BW52" s="60">
        <v>1</v>
      </c>
      <c r="BX52" s="60">
        <v>1</v>
      </c>
      <c r="BY52" s="60">
        <v>0</v>
      </c>
      <c r="BZ52" s="60">
        <v>0</v>
      </c>
      <c r="CA52" s="61">
        <v>0</v>
      </c>
      <c r="CB52" s="60">
        <v>1</v>
      </c>
      <c r="CC52" s="60">
        <v>1</v>
      </c>
      <c r="CD52" s="60">
        <v>1</v>
      </c>
      <c r="CE52" s="60">
        <v>1</v>
      </c>
      <c r="CF52" s="60">
        <v>1</v>
      </c>
      <c r="CG52" s="60">
        <v>1</v>
      </c>
      <c r="CH52" s="60">
        <v>0</v>
      </c>
      <c r="CI52" s="61">
        <v>0</v>
      </c>
      <c r="CJ52" s="61">
        <v>0</v>
      </c>
      <c r="CK52" s="60">
        <v>1</v>
      </c>
      <c r="CL52" s="60">
        <v>1</v>
      </c>
      <c r="CM52" s="61">
        <v>1</v>
      </c>
      <c r="CN52" s="60">
        <v>0</v>
      </c>
      <c r="CO52" s="60">
        <v>0</v>
      </c>
      <c r="CP52" s="61">
        <v>0</v>
      </c>
      <c r="CQ52" s="60">
        <v>0</v>
      </c>
      <c r="CR52" s="60">
        <v>0</v>
      </c>
      <c r="CS52" s="61">
        <v>0</v>
      </c>
      <c r="CT52" s="60">
        <v>0</v>
      </c>
      <c r="CU52" s="60">
        <v>0</v>
      </c>
      <c r="CV52" s="61">
        <v>0</v>
      </c>
      <c r="CW52" s="60">
        <v>1</v>
      </c>
      <c r="CX52" s="60">
        <v>1</v>
      </c>
      <c r="CY52" s="61">
        <v>1</v>
      </c>
      <c r="CZ52" s="60">
        <v>1</v>
      </c>
      <c r="DA52" s="60">
        <v>1</v>
      </c>
      <c r="DB52" s="60">
        <v>1</v>
      </c>
    </row>
    <row r="53" spans="1:106">
      <c r="A53" s="28">
        <v>43</v>
      </c>
      <c r="B53" s="268" t="s">
        <v>119</v>
      </c>
      <c r="C53" s="264" t="s">
        <v>120</v>
      </c>
      <c r="D53" s="265"/>
      <c r="E53" s="60">
        <v>0</v>
      </c>
      <c r="F53" s="60">
        <v>1</v>
      </c>
      <c r="G53" s="61">
        <v>1</v>
      </c>
      <c r="H53" s="60">
        <v>0</v>
      </c>
      <c r="I53" s="60">
        <v>0</v>
      </c>
      <c r="J53" s="61">
        <v>1</v>
      </c>
      <c r="K53" s="60">
        <v>0</v>
      </c>
      <c r="L53" s="60">
        <v>0</v>
      </c>
      <c r="M53" s="60">
        <v>0</v>
      </c>
      <c r="N53" s="60">
        <v>1</v>
      </c>
      <c r="O53" s="60">
        <v>1</v>
      </c>
      <c r="P53" s="61">
        <v>1</v>
      </c>
      <c r="Q53" s="60">
        <v>1</v>
      </c>
      <c r="R53" s="60">
        <v>1</v>
      </c>
      <c r="S53" s="61">
        <v>1</v>
      </c>
      <c r="T53" s="60">
        <v>0</v>
      </c>
      <c r="U53" s="60">
        <v>1</v>
      </c>
      <c r="V53" s="61">
        <v>1</v>
      </c>
      <c r="W53" s="60">
        <v>0</v>
      </c>
      <c r="X53" s="60">
        <v>1</v>
      </c>
      <c r="Y53" s="61">
        <v>1</v>
      </c>
      <c r="Z53" s="60">
        <v>0</v>
      </c>
      <c r="AA53" s="60">
        <v>1</v>
      </c>
      <c r="AB53" s="61">
        <v>1</v>
      </c>
      <c r="AC53" s="60">
        <v>1</v>
      </c>
      <c r="AD53" s="60">
        <v>1</v>
      </c>
      <c r="AE53" s="61">
        <v>1</v>
      </c>
      <c r="AF53" s="60">
        <v>0</v>
      </c>
      <c r="AG53" s="60">
        <v>0</v>
      </c>
      <c r="AH53" s="60">
        <v>0</v>
      </c>
      <c r="AI53" s="60">
        <v>1</v>
      </c>
      <c r="AJ53" s="60">
        <v>1</v>
      </c>
      <c r="AK53" s="61">
        <v>0</v>
      </c>
      <c r="AL53" s="60">
        <v>0</v>
      </c>
      <c r="AM53" s="60">
        <v>1</v>
      </c>
      <c r="AN53" s="61">
        <v>0</v>
      </c>
      <c r="AO53" s="60">
        <v>1</v>
      </c>
      <c r="AP53" s="60">
        <v>0</v>
      </c>
      <c r="AQ53" s="61">
        <v>0</v>
      </c>
      <c r="AR53" s="60">
        <v>0</v>
      </c>
      <c r="AS53" s="60">
        <v>0</v>
      </c>
      <c r="AT53" s="61">
        <v>0</v>
      </c>
      <c r="AU53" s="60">
        <v>0</v>
      </c>
      <c r="AV53" s="60">
        <v>0</v>
      </c>
      <c r="AW53" s="61">
        <v>1</v>
      </c>
      <c r="AX53" s="60">
        <v>1</v>
      </c>
      <c r="AY53" s="60">
        <v>1</v>
      </c>
      <c r="AZ53" s="61">
        <v>1</v>
      </c>
      <c r="BA53" s="60">
        <v>0</v>
      </c>
      <c r="BB53" s="60">
        <v>1</v>
      </c>
      <c r="BC53" s="61">
        <v>1</v>
      </c>
      <c r="BD53" s="60">
        <v>1</v>
      </c>
      <c r="BE53" s="60">
        <v>1</v>
      </c>
      <c r="BF53" s="60">
        <v>1</v>
      </c>
      <c r="BG53" s="60">
        <v>1</v>
      </c>
      <c r="BH53" s="60">
        <v>1</v>
      </c>
      <c r="BI53" s="61">
        <v>1</v>
      </c>
      <c r="BJ53" s="60">
        <v>0</v>
      </c>
      <c r="BK53" s="60">
        <v>1</v>
      </c>
      <c r="BL53" s="61">
        <v>1</v>
      </c>
      <c r="BM53" s="60">
        <v>1</v>
      </c>
      <c r="BN53" s="60">
        <v>1</v>
      </c>
      <c r="BO53" s="61">
        <v>1</v>
      </c>
      <c r="BP53" s="60">
        <v>1</v>
      </c>
      <c r="BQ53" s="60">
        <v>1</v>
      </c>
      <c r="BR53" s="61">
        <v>1</v>
      </c>
      <c r="BS53" s="60">
        <v>0</v>
      </c>
      <c r="BT53" s="60">
        <v>0</v>
      </c>
      <c r="BU53" s="61">
        <v>0</v>
      </c>
      <c r="BV53" s="60">
        <v>1</v>
      </c>
      <c r="BW53" s="60">
        <v>1</v>
      </c>
      <c r="BX53" s="60">
        <v>1</v>
      </c>
      <c r="BY53" s="60">
        <v>0</v>
      </c>
      <c r="BZ53" s="60">
        <v>0</v>
      </c>
      <c r="CA53" s="61">
        <v>1</v>
      </c>
      <c r="CB53" s="60">
        <v>1</v>
      </c>
      <c r="CC53" s="60">
        <v>1</v>
      </c>
      <c r="CD53" s="60">
        <v>1</v>
      </c>
      <c r="CE53" s="60">
        <v>1</v>
      </c>
      <c r="CF53" s="60">
        <v>1</v>
      </c>
      <c r="CG53" s="60">
        <v>1</v>
      </c>
      <c r="CH53" s="60">
        <v>0</v>
      </c>
      <c r="CI53" s="61">
        <v>0</v>
      </c>
      <c r="CJ53" s="61">
        <v>0</v>
      </c>
      <c r="CK53" s="60">
        <v>1</v>
      </c>
      <c r="CL53" s="60">
        <v>1</v>
      </c>
      <c r="CM53" s="61">
        <v>1</v>
      </c>
      <c r="CN53" s="60">
        <v>0</v>
      </c>
      <c r="CO53" s="60">
        <v>0</v>
      </c>
      <c r="CP53" s="61">
        <v>0</v>
      </c>
      <c r="CQ53" s="60">
        <v>1</v>
      </c>
      <c r="CR53" s="60">
        <v>1</v>
      </c>
      <c r="CS53" s="61">
        <v>1</v>
      </c>
      <c r="CT53" s="60">
        <v>0</v>
      </c>
      <c r="CU53" s="60">
        <v>0</v>
      </c>
      <c r="CV53" s="61">
        <v>0</v>
      </c>
      <c r="CW53" s="60">
        <v>1</v>
      </c>
      <c r="CX53" s="60">
        <v>1</v>
      </c>
      <c r="CY53" s="61">
        <v>1</v>
      </c>
      <c r="CZ53" s="60">
        <v>0</v>
      </c>
      <c r="DA53" s="60">
        <v>0</v>
      </c>
      <c r="DB53" s="60">
        <v>0</v>
      </c>
    </row>
    <row r="54" spans="1:106">
      <c r="A54" s="28">
        <v>44</v>
      </c>
      <c r="B54" s="269"/>
      <c r="C54" s="271" t="s">
        <v>271</v>
      </c>
      <c r="D54" s="265"/>
      <c r="E54" s="60">
        <v>0</v>
      </c>
      <c r="F54" s="60">
        <v>1</v>
      </c>
      <c r="G54" s="61">
        <v>1</v>
      </c>
      <c r="H54" s="60">
        <v>0</v>
      </c>
      <c r="I54" s="60">
        <v>0</v>
      </c>
      <c r="J54" s="61">
        <v>1</v>
      </c>
      <c r="K54" s="60">
        <v>0</v>
      </c>
      <c r="L54" s="60">
        <v>0</v>
      </c>
      <c r="M54" s="60">
        <v>0</v>
      </c>
      <c r="N54" s="60">
        <v>1</v>
      </c>
      <c r="O54" s="60">
        <v>1</v>
      </c>
      <c r="P54" s="61">
        <v>1</v>
      </c>
      <c r="Q54" s="60">
        <v>1</v>
      </c>
      <c r="R54" s="60">
        <v>1</v>
      </c>
      <c r="S54" s="61">
        <v>1</v>
      </c>
      <c r="T54" s="60">
        <v>0</v>
      </c>
      <c r="U54" s="60">
        <v>1</v>
      </c>
      <c r="V54" s="61">
        <v>1</v>
      </c>
      <c r="W54" s="60">
        <v>0</v>
      </c>
      <c r="X54" s="60">
        <v>1</v>
      </c>
      <c r="Y54" s="61">
        <v>1</v>
      </c>
      <c r="Z54" s="60">
        <v>0</v>
      </c>
      <c r="AA54" s="60">
        <v>1</v>
      </c>
      <c r="AB54" s="61">
        <v>1</v>
      </c>
      <c r="AC54" s="60">
        <v>1</v>
      </c>
      <c r="AD54" s="60">
        <v>1</v>
      </c>
      <c r="AE54" s="61">
        <v>1</v>
      </c>
      <c r="AF54" s="60">
        <v>0</v>
      </c>
      <c r="AG54" s="60">
        <v>0</v>
      </c>
      <c r="AH54" s="60">
        <v>0</v>
      </c>
      <c r="AI54" s="60">
        <v>1</v>
      </c>
      <c r="AJ54" s="60">
        <v>1</v>
      </c>
      <c r="AK54" s="61">
        <v>1</v>
      </c>
      <c r="AL54" s="60">
        <v>1</v>
      </c>
      <c r="AM54" s="60">
        <v>1</v>
      </c>
      <c r="AN54" s="61">
        <v>0</v>
      </c>
      <c r="AO54" s="60">
        <v>1</v>
      </c>
      <c r="AP54" s="60">
        <v>1</v>
      </c>
      <c r="AQ54" s="61">
        <v>1</v>
      </c>
      <c r="AR54" s="60">
        <v>0</v>
      </c>
      <c r="AS54" s="60">
        <v>0</v>
      </c>
      <c r="AT54" s="61">
        <v>0</v>
      </c>
      <c r="AU54" s="60">
        <v>1</v>
      </c>
      <c r="AV54" s="60">
        <v>1</v>
      </c>
      <c r="AW54" s="61">
        <v>1</v>
      </c>
      <c r="AX54" s="60">
        <v>1</v>
      </c>
      <c r="AY54" s="60">
        <v>1</v>
      </c>
      <c r="AZ54" s="61">
        <v>1</v>
      </c>
      <c r="BA54" s="60">
        <v>0</v>
      </c>
      <c r="BB54" s="60">
        <v>1</v>
      </c>
      <c r="BC54" s="61">
        <v>1</v>
      </c>
      <c r="BD54" s="60">
        <v>1</v>
      </c>
      <c r="BE54" s="60">
        <v>1</v>
      </c>
      <c r="BF54" s="60">
        <v>1</v>
      </c>
      <c r="BG54" s="60">
        <v>1</v>
      </c>
      <c r="BH54" s="60">
        <v>1</v>
      </c>
      <c r="BI54" s="61">
        <v>1</v>
      </c>
      <c r="BJ54" s="60">
        <v>1</v>
      </c>
      <c r="BK54" s="60">
        <v>1</v>
      </c>
      <c r="BL54" s="61">
        <v>1</v>
      </c>
      <c r="BM54" s="60">
        <v>1</v>
      </c>
      <c r="BN54" s="60">
        <v>1</v>
      </c>
      <c r="BO54" s="61">
        <v>1</v>
      </c>
      <c r="BP54" s="60">
        <v>1</v>
      </c>
      <c r="BQ54" s="60">
        <v>1</v>
      </c>
      <c r="BR54" s="61">
        <v>1</v>
      </c>
      <c r="BS54" s="60">
        <v>0</v>
      </c>
      <c r="BT54" s="60">
        <v>0</v>
      </c>
      <c r="BU54" s="61">
        <v>0</v>
      </c>
      <c r="BV54" s="60">
        <v>1</v>
      </c>
      <c r="BW54" s="60">
        <v>1</v>
      </c>
      <c r="BX54" s="60">
        <v>1</v>
      </c>
      <c r="BY54" s="60">
        <v>0</v>
      </c>
      <c r="BZ54" s="60">
        <v>1</v>
      </c>
      <c r="CA54" s="61">
        <v>1</v>
      </c>
      <c r="CB54" s="60">
        <v>1</v>
      </c>
      <c r="CC54" s="60">
        <v>1</v>
      </c>
      <c r="CD54" s="60">
        <v>1</v>
      </c>
      <c r="CE54" s="60">
        <v>1</v>
      </c>
      <c r="CF54" s="60">
        <v>1</v>
      </c>
      <c r="CG54" s="60">
        <v>1</v>
      </c>
      <c r="CH54" s="60">
        <v>0</v>
      </c>
      <c r="CI54" s="61">
        <v>0</v>
      </c>
      <c r="CJ54" s="61">
        <v>0</v>
      </c>
      <c r="CK54" s="60">
        <v>1</v>
      </c>
      <c r="CL54" s="60">
        <v>1</v>
      </c>
      <c r="CM54" s="61">
        <v>1</v>
      </c>
      <c r="CN54" s="60">
        <v>0</v>
      </c>
      <c r="CO54" s="60">
        <v>0</v>
      </c>
      <c r="CP54" s="61">
        <v>0</v>
      </c>
      <c r="CQ54" s="60">
        <v>1</v>
      </c>
      <c r="CR54" s="60">
        <v>1</v>
      </c>
      <c r="CS54" s="61">
        <v>1</v>
      </c>
      <c r="CT54" s="60">
        <v>0</v>
      </c>
      <c r="CU54" s="60">
        <v>0</v>
      </c>
      <c r="CV54" s="61">
        <v>0</v>
      </c>
      <c r="CW54" s="60">
        <v>1</v>
      </c>
      <c r="CX54" s="60">
        <v>1</v>
      </c>
      <c r="CY54" s="61">
        <v>1</v>
      </c>
      <c r="CZ54" s="60">
        <v>0</v>
      </c>
      <c r="DA54" s="60">
        <v>0</v>
      </c>
      <c r="DB54" s="60">
        <v>0</v>
      </c>
    </row>
    <row r="55" spans="1:106">
      <c r="A55" s="28">
        <v>45</v>
      </c>
      <c r="B55" s="270"/>
      <c r="C55" s="264" t="s">
        <v>121</v>
      </c>
      <c r="D55" s="265"/>
      <c r="E55" s="60">
        <v>0</v>
      </c>
      <c r="F55" s="60">
        <v>1</v>
      </c>
      <c r="G55" s="61">
        <v>1</v>
      </c>
      <c r="H55" s="60">
        <v>0</v>
      </c>
      <c r="I55" s="60">
        <v>0</v>
      </c>
      <c r="J55" s="61">
        <v>1</v>
      </c>
      <c r="K55" s="60">
        <v>0</v>
      </c>
      <c r="L55" s="60">
        <v>0</v>
      </c>
      <c r="M55" s="60">
        <v>0</v>
      </c>
      <c r="N55" s="60">
        <v>1</v>
      </c>
      <c r="O55" s="60">
        <v>1</v>
      </c>
      <c r="P55" s="61">
        <v>1</v>
      </c>
      <c r="Q55" s="60">
        <v>0</v>
      </c>
      <c r="R55" s="60">
        <v>1</v>
      </c>
      <c r="S55" s="61">
        <v>1</v>
      </c>
      <c r="T55" s="60">
        <v>0</v>
      </c>
      <c r="U55" s="60">
        <v>1</v>
      </c>
      <c r="V55" s="61">
        <v>1</v>
      </c>
      <c r="W55" s="60">
        <v>0</v>
      </c>
      <c r="X55" s="60">
        <v>1</v>
      </c>
      <c r="Y55" s="61">
        <v>1</v>
      </c>
      <c r="Z55" s="60">
        <v>0</v>
      </c>
      <c r="AA55" s="60">
        <v>1</v>
      </c>
      <c r="AB55" s="61">
        <v>1</v>
      </c>
      <c r="AC55" s="60">
        <v>1</v>
      </c>
      <c r="AD55" s="60">
        <v>1</v>
      </c>
      <c r="AE55" s="61">
        <v>1</v>
      </c>
      <c r="AF55" s="60">
        <v>0</v>
      </c>
      <c r="AG55" s="60">
        <v>0</v>
      </c>
      <c r="AH55" s="60">
        <v>0</v>
      </c>
      <c r="AI55" s="60">
        <v>0</v>
      </c>
      <c r="AJ55" s="60">
        <v>0</v>
      </c>
      <c r="AK55" s="61">
        <v>0</v>
      </c>
      <c r="AL55" s="60">
        <v>1</v>
      </c>
      <c r="AM55" s="60">
        <v>1</v>
      </c>
      <c r="AN55" s="61">
        <v>1</v>
      </c>
      <c r="AO55" s="60">
        <v>1</v>
      </c>
      <c r="AP55" s="60">
        <v>0</v>
      </c>
      <c r="AQ55" s="61">
        <v>1</v>
      </c>
      <c r="AR55" s="60">
        <v>0</v>
      </c>
      <c r="AS55" s="60">
        <v>0</v>
      </c>
      <c r="AT55" s="61">
        <v>0</v>
      </c>
      <c r="AU55" s="60">
        <v>0</v>
      </c>
      <c r="AV55" s="60">
        <v>1</v>
      </c>
      <c r="AW55" s="61">
        <v>1</v>
      </c>
      <c r="AX55" s="60">
        <v>1</v>
      </c>
      <c r="AY55" s="60">
        <v>1</v>
      </c>
      <c r="AZ55" s="61">
        <v>1</v>
      </c>
      <c r="BA55" s="60">
        <v>0</v>
      </c>
      <c r="BB55" s="60">
        <v>0</v>
      </c>
      <c r="BC55" s="61">
        <v>1</v>
      </c>
      <c r="BD55" s="60">
        <v>0</v>
      </c>
      <c r="BE55" s="60">
        <v>0</v>
      </c>
      <c r="BF55" s="60">
        <v>0</v>
      </c>
      <c r="BG55" s="60">
        <v>1</v>
      </c>
      <c r="BH55" s="60">
        <v>1</v>
      </c>
      <c r="BI55" s="61">
        <v>1</v>
      </c>
      <c r="BJ55" s="60">
        <v>0</v>
      </c>
      <c r="BK55" s="60">
        <v>1</v>
      </c>
      <c r="BL55" s="61">
        <v>1</v>
      </c>
      <c r="BM55" s="60">
        <v>1</v>
      </c>
      <c r="BN55" s="60">
        <v>1</v>
      </c>
      <c r="BO55" s="61">
        <v>1</v>
      </c>
      <c r="BP55" s="60">
        <v>1</v>
      </c>
      <c r="BQ55" s="60">
        <v>1</v>
      </c>
      <c r="BR55" s="61">
        <v>1</v>
      </c>
      <c r="BS55" s="60">
        <v>0</v>
      </c>
      <c r="BT55" s="60">
        <v>0</v>
      </c>
      <c r="BU55" s="61">
        <v>0</v>
      </c>
      <c r="BV55" s="60">
        <v>0</v>
      </c>
      <c r="BW55" s="60">
        <v>0</v>
      </c>
      <c r="BX55" s="60">
        <v>0</v>
      </c>
      <c r="BY55" s="60">
        <v>0</v>
      </c>
      <c r="BZ55" s="60">
        <v>1</v>
      </c>
      <c r="CA55" s="61">
        <v>1</v>
      </c>
      <c r="CB55" s="60">
        <v>1</v>
      </c>
      <c r="CC55" s="60">
        <v>1</v>
      </c>
      <c r="CD55" s="60">
        <v>1</v>
      </c>
      <c r="CE55" s="60">
        <v>0</v>
      </c>
      <c r="CF55" s="60">
        <v>0</v>
      </c>
      <c r="CG55" s="60">
        <v>0</v>
      </c>
      <c r="CH55" s="60">
        <v>0</v>
      </c>
      <c r="CI55" s="61">
        <v>0</v>
      </c>
      <c r="CJ55" s="61">
        <v>0</v>
      </c>
      <c r="CK55" s="60">
        <v>1</v>
      </c>
      <c r="CL55" s="60">
        <v>1</v>
      </c>
      <c r="CM55" s="61">
        <v>1</v>
      </c>
      <c r="CN55" s="60">
        <v>0</v>
      </c>
      <c r="CO55" s="60">
        <v>0</v>
      </c>
      <c r="CP55" s="61">
        <v>0</v>
      </c>
      <c r="CQ55" s="60">
        <v>1</v>
      </c>
      <c r="CR55" s="60">
        <v>1</v>
      </c>
      <c r="CS55" s="61">
        <v>1</v>
      </c>
      <c r="CT55" s="60">
        <v>0</v>
      </c>
      <c r="CU55" s="60">
        <v>0</v>
      </c>
      <c r="CV55" s="61">
        <v>0</v>
      </c>
      <c r="CW55" s="60">
        <v>1</v>
      </c>
      <c r="CX55" s="60">
        <v>1</v>
      </c>
      <c r="CY55" s="61">
        <v>1</v>
      </c>
      <c r="CZ55" s="60">
        <v>0</v>
      </c>
      <c r="DA55" s="60">
        <v>0</v>
      </c>
      <c r="DB55" s="60">
        <v>0</v>
      </c>
    </row>
    <row r="56" spans="1:106">
      <c r="A56" s="28">
        <v>46</v>
      </c>
      <c r="B56" s="139" t="s">
        <v>122</v>
      </c>
      <c r="C56" s="271" t="s">
        <v>272</v>
      </c>
      <c r="D56" s="265"/>
      <c r="E56" s="60">
        <v>0</v>
      </c>
      <c r="F56" s="60">
        <v>0</v>
      </c>
      <c r="G56" s="61">
        <v>0</v>
      </c>
      <c r="H56" s="60">
        <v>0</v>
      </c>
      <c r="I56" s="60">
        <v>0</v>
      </c>
      <c r="J56" s="61">
        <v>0</v>
      </c>
      <c r="K56" s="60">
        <v>0</v>
      </c>
      <c r="L56" s="60">
        <v>0</v>
      </c>
      <c r="M56" s="60">
        <v>0</v>
      </c>
      <c r="N56" s="60">
        <v>1</v>
      </c>
      <c r="O56" s="60">
        <v>0</v>
      </c>
      <c r="P56" s="61">
        <v>0</v>
      </c>
      <c r="Q56" s="60">
        <v>0</v>
      </c>
      <c r="R56" s="60">
        <v>0</v>
      </c>
      <c r="S56" s="61">
        <v>0</v>
      </c>
      <c r="T56" s="60">
        <v>0</v>
      </c>
      <c r="U56" s="60">
        <v>0</v>
      </c>
      <c r="V56" s="61">
        <v>0</v>
      </c>
      <c r="W56" s="60">
        <v>0</v>
      </c>
      <c r="X56" s="60">
        <v>0</v>
      </c>
      <c r="Y56" s="61">
        <v>0</v>
      </c>
      <c r="Z56" s="60">
        <v>0</v>
      </c>
      <c r="AA56" s="60">
        <v>0</v>
      </c>
      <c r="AB56" s="61">
        <v>0</v>
      </c>
      <c r="AC56" s="60">
        <v>0</v>
      </c>
      <c r="AD56" s="60">
        <v>0</v>
      </c>
      <c r="AE56" s="61">
        <v>0</v>
      </c>
      <c r="AF56" s="60">
        <v>0</v>
      </c>
      <c r="AG56" s="60">
        <v>0</v>
      </c>
      <c r="AH56" s="60">
        <v>0</v>
      </c>
      <c r="AI56" s="60">
        <v>0</v>
      </c>
      <c r="AJ56" s="60">
        <v>0</v>
      </c>
      <c r="AK56" s="61">
        <v>0</v>
      </c>
      <c r="AL56" s="60">
        <v>0</v>
      </c>
      <c r="AM56" s="60">
        <v>0</v>
      </c>
      <c r="AN56" s="61">
        <v>1</v>
      </c>
      <c r="AO56" s="60">
        <v>0</v>
      </c>
      <c r="AP56" s="60">
        <v>0</v>
      </c>
      <c r="AQ56" s="61">
        <v>0</v>
      </c>
      <c r="AR56" s="60">
        <v>0</v>
      </c>
      <c r="AS56" s="60">
        <v>0</v>
      </c>
      <c r="AT56" s="61">
        <v>0</v>
      </c>
      <c r="AU56" s="60">
        <v>0</v>
      </c>
      <c r="AV56" s="60">
        <v>0</v>
      </c>
      <c r="AW56" s="61">
        <v>1</v>
      </c>
      <c r="AX56" s="60">
        <v>1</v>
      </c>
      <c r="AY56" s="60">
        <v>1</v>
      </c>
      <c r="AZ56" s="61">
        <v>0</v>
      </c>
      <c r="BA56" s="60">
        <v>0</v>
      </c>
      <c r="BB56" s="60">
        <v>0</v>
      </c>
      <c r="BC56" s="61">
        <v>0</v>
      </c>
      <c r="BD56" s="60">
        <v>0</v>
      </c>
      <c r="BE56" s="60">
        <v>0</v>
      </c>
      <c r="BF56" s="60">
        <v>0</v>
      </c>
      <c r="BG56" s="60">
        <v>0</v>
      </c>
      <c r="BH56" s="60">
        <v>0</v>
      </c>
      <c r="BI56" s="61">
        <v>0</v>
      </c>
      <c r="BJ56" s="60">
        <v>0</v>
      </c>
      <c r="BK56" s="60">
        <v>0</v>
      </c>
      <c r="BL56" s="61">
        <v>0</v>
      </c>
      <c r="BM56" s="60">
        <v>1</v>
      </c>
      <c r="BN56" s="60">
        <v>1</v>
      </c>
      <c r="BO56" s="61">
        <v>1</v>
      </c>
      <c r="BP56" s="60">
        <v>1</v>
      </c>
      <c r="BQ56" s="60">
        <v>1</v>
      </c>
      <c r="BR56" s="61">
        <v>1</v>
      </c>
      <c r="BS56" s="60">
        <v>0</v>
      </c>
      <c r="BT56" s="60">
        <v>0</v>
      </c>
      <c r="BU56" s="61">
        <v>0</v>
      </c>
      <c r="BV56" s="60">
        <v>0</v>
      </c>
      <c r="BW56" s="60">
        <v>0</v>
      </c>
      <c r="BX56" s="60">
        <v>0</v>
      </c>
      <c r="BY56" s="60">
        <v>0</v>
      </c>
      <c r="BZ56" s="60">
        <v>0</v>
      </c>
      <c r="CA56" s="61">
        <v>0</v>
      </c>
      <c r="CB56" s="60">
        <v>0</v>
      </c>
      <c r="CC56" s="60">
        <v>0</v>
      </c>
      <c r="CD56" s="60">
        <v>0</v>
      </c>
      <c r="CE56" s="60">
        <v>0</v>
      </c>
      <c r="CF56" s="60">
        <v>0</v>
      </c>
      <c r="CG56" s="60">
        <v>0</v>
      </c>
      <c r="CH56" s="60">
        <v>0</v>
      </c>
      <c r="CI56" s="61">
        <v>0</v>
      </c>
      <c r="CJ56" s="61">
        <v>0</v>
      </c>
      <c r="CK56" s="60">
        <v>0</v>
      </c>
      <c r="CL56" s="60">
        <v>0</v>
      </c>
      <c r="CM56" s="61">
        <v>0</v>
      </c>
      <c r="CN56" s="60">
        <v>0</v>
      </c>
      <c r="CO56" s="60">
        <v>0</v>
      </c>
      <c r="CP56" s="61">
        <v>0</v>
      </c>
      <c r="CQ56" s="60">
        <v>0</v>
      </c>
      <c r="CR56" s="60">
        <v>0</v>
      </c>
      <c r="CS56" s="61">
        <v>0</v>
      </c>
      <c r="CT56" s="60">
        <v>0</v>
      </c>
      <c r="CU56" s="60">
        <v>0</v>
      </c>
      <c r="CV56" s="61">
        <v>0</v>
      </c>
      <c r="CW56" s="60">
        <v>0</v>
      </c>
      <c r="CX56" s="60">
        <v>0</v>
      </c>
      <c r="CY56" s="61">
        <v>0</v>
      </c>
      <c r="CZ56" s="60">
        <v>0</v>
      </c>
      <c r="DA56" s="60">
        <v>0</v>
      </c>
      <c r="DB56" s="60">
        <v>0</v>
      </c>
    </row>
    <row r="57" spans="1:106">
      <c r="A57" s="28">
        <v>47</v>
      </c>
      <c r="B57" s="268" t="s">
        <v>123</v>
      </c>
      <c r="C57" s="264" t="s">
        <v>124</v>
      </c>
      <c r="D57" s="265"/>
      <c r="E57" s="60">
        <v>0</v>
      </c>
      <c r="F57" s="60">
        <v>1</v>
      </c>
      <c r="G57" s="61">
        <v>1</v>
      </c>
      <c r="H57" s="60">
        <v>0</v>
      </c>
      <c r="I57" s="60">
        <v>0</v>
      </c>
      <c r="J57" s="61">
        <v>0</v>
      </c>
      <c r="K57" s="60">
        <v>0</v>
      </c>
      <c r="L57" s="60">
        <v>0</v>
      </c>
      <c r="M57" s="60">
        <v>0</v>
      </c>
      <c r="N57" s="60">
        <v>0</v>
      </c>
      <c r="O57" s="60">
        <v>0</v>
      </c>
      <c r="P57" s="61">
        <v>0</v>
      </c>
      <c r="Q57" s="60">
        <v>0</v>
      </c>
      <c r="R57" s="60">
        <v>0</v>
      </c>
      <c r="S57" s="61">
        <v>0</v>
      </c>
      <c r="T57" s="60">
        <v>0</v>
      </c>
      <c r="U57" s="60">
        <v>0</v>
      </c>
      <c r="V57" s="61">
        <v>0</v>
      </c>
      <c r="W57" s="60">
        <v>0</v>
      </c>
      <c r="X57" s="60">
        <v>1</v>
      </c>
      <c r="Y57" s="61">
        <v>1</v>
      </c>
      <c r="Z57" s="60">
        <v>0</v>
      </c>
      <c r="AA57" s="60">
        <v>1</v>
      </c>
      <c r="AB57" s="61">
        <v>1</v>
      </c>
      <c r="AC57" s="60">
        <v>1</v>
      </c>
      <c r="AD57" s="60">
        <v>1</v>
      </c>
      <c r="AE57" s="61">
        <v>1</v>
      </c>
      <c r="AF57" s="60">
        <v>1</v>
      </c>
      <c r="AG57" s="60">
        <v>1</v>
      </c>
      <c r="AH57" s="61">
        <v>1</v>
      </c>
      <c r="AI57" s="60">
        <v>0</v>
      </c>
      <c r="AJ57" s="60">
        <v>0</v>
      </c>
      <c r="AK57" s="61">
        <v>0</v>
      </c>
      <c r="AL57" s="60">
        <v>0</v>
      </c>
      <c r="AM57" s="60">
        <v>0</v>
      </c>
      <c r="AN57" s="61">
        <v>1</v>
      </c>
      <c r="AO57" s="60">
        <v>0</v>
      </c>
      <c r="AP57" s="60">
        <v>1</v>
      </c>
      <c r="AQ57" s="61">
        <v>1</v>
      </c>
      <c r="AR57" s="60">
        <v>0</v>
      </c>
      <c r="AS57" s="60">
        <v>0</v>
      </c>
      <c r="AT57" s="61">
        <v>0</v>
      </c>
      <c r="AU57" s="60">
        <v>0</v>
      </c>
      <c r="AV57" s="60">
        <v>0</v>
      </c>
      <c r="AW57" s="61">
        <v>1</v>
      </c>
      <c r="AX57" s="60">
        <v>1</v>
      </c>
      <c r="AY57" s="60">
        <v>1</v>
      </c>
      <c r="AZ57" s="61">
        <v>0</v>
      </c>
      <c r="BA57" s="60">
        <v>0</v>
      </c>
      <c r="BB57" s="60">
        <v>0</v>
      </c>
      <c r="BC57" s="61">
        <v>0</v>
      </c>
      <c r="BD57" s="60">
        <v>1</v>
      </c>
      <c r="BE57" s="60">
        <v>1</v>
      </c>
      <c r="BF57" s="60">
        <v>1</v>
      </c>
      <c r="BG57" s="60">
        <v>0</v>
      </c>
      <c r="BH57" s="60">
        <v>0</v>
      </c>
      <c r="BI57" s="61">
        <v>0</v>
      </c>
      <c r="BJ57" s="60">
        <v>0</v>
      </c>
      <c r="BK57" s="60">
        <v>0</v>
      </c>
      <c r="BL57" s="61">
        <v>0</v>
      </c>
      <c r="BM57" s="60">
        <v>1</v>
      </c>
      <c r="BN57" s="60">
        <v>1</v>
      </c>
      <c r="BO57" s="61">
        <v>1</v>
      </c>
      <c r="BP57" s="60">
        <v>0</v>
      </c>
      <c r="BQ57" s="60">
        <v>1</v>
      </c>
      <c r="BR57" s="61">
        <v>1</v>
      </c>
      <c r="BS57" s="60">
        <v>0</v>
      </c>
      <c r="BT57" s="60">
        <v>0</v>
      </c>
      <c r="BU57" s="61">
        <v>0</v>
      </c>
      <c r="BV57" s="60">
        <v>1</v>
      </c>
      <c r="BW57" s="60">
        <v>1</v>
      </c>
      <c r="BX57" s="60">
        <v>1</v>
      </c>
      <c r="BY57" s="60">
        <v>0</v>
      </c>
      <c r="BZ57" s="60">
        <v>0</v>
      </c>
      <c r="CA57" s="61">
        <v>0</v>
      </c>
      <c r="CB57" s="60">
        <v>1</v>
      </c>
      <c r="CC57" s="60">
        <v>1</v>
      </c>
      <c r="CD57" s="60">
        <v>1</v>
      </c>
      <c r="CE57" s="60">
        <v>1</v>
      </c>
      <c r="CF57" s="60">
        <v>1</v>
      </c>
      <c r="CG57" s="60">
        <v>1</v>
      </c>
      <c r="CH57" s="60">
        <v>0</v>
      </c>
      <c r="CI57" s="61">
        <v>0</v>
      </c>
      <c r="CJ57" s="61">
        <v>0</v>
      </c>
      <c r="CK57" s="60">
        <v>0</v>
      </c>
      <c r="CL57" s="60">
        <v>0</v>
      </c>
      <c r="CM57" s="61">
        <v>0</v>
      </c>
      <c r="CN57" s="60">
        <v>0</v>
      </c>
      <c r="CO57" s="60">
        <v>0</v>
      </c>
      <c r="CP57" s="61">
        <v>0</v>
      </c>
      <c r="CQ57" s="60">
        <v>0</v>
      </c>
      <c r="CR57" s="60">
        <v>0</v>
      </c>
      <c r="CS57" s="61">
        <v>0</v>
      </c>
      <c r="CT57" s="60">
        <v>0</v>
      </c>
      <c r="CU57" s="60">
        <v>0</v>
      </c>
      <c r="CV57" s="61">
        <v>0</v>
      </c>
      <c r="CW57" s="60">
        <v>0</v>
      </c>
      <c r="CX57" s="60">
        <v>0</v>
      </c>
      <c r="CY57" s="61">
        <v>0</v>
      </c>
      <c r="CZ57" s="60">
        <v>0</v>
      </c>
      <c r="DA57" s="60">
        <v>0</v>
      </c>
      <c r="DB57" s="60">
        <v>0</v>
      </c>
    </row>
    <row r="58" spans="1:106">
      <c r="A58" s="28">
        <v>48</v>
      </c>
      <c r="B58" s="269"/>
      <c r="C58" s="264" t="s">
        <v>125</v>
      </c>
      <c r="D58" s="265"/>
      <c r="E58" s="60">
        <v>0</v>
      </c>
      <c r="F58" s="60">
        <v>1</v>
      </c>
      <c r="G58" s="61">
        <v>1</v>
      </c>
      <c r="H58" s="60">
        <v>0</v>
      </c>
      <c r="I58" s="60">
        <v>0</v>
      </c>
      <c r="J58" s="61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1">
        <v>0</v>
      </c>
      <c r="Q58" s="60">
        <v>0</v>
      </c>
      <c r="R58" s="60">
        <v>0</v>
      </c>
      <c r="S58" s="61">
        <v>0</v>
      </c>
      <c r="T58" s="60">
        <v>0</v>
      </c>
      <c r="U58" s="60">
        <v>0</v>
      </c>
      <c r="V58" s="61">
        <v>0</v>
      </c>
      <c r="W58" s="60">
        <v>0</v>
      </c>
      <c r="X58" s="60">
        <v>1</v>
      </c>
      <c r="Y58" s="61">
        <v>1</v>
      </c>
      <c r="Z58" s="60">
        <v>0</v>
      </c>
      <c r="AA58" s="60">
        <v>1</v>
      </c>
      <c r="AB58" s="61">
        <v>1</v>
      </c>
      <c r="AC58" s="60">
        <v>1</v>
      </c>
      <c r="AD58" s="60">
        <v>1</v>
      </c>
      <c r="AE58" s="61">
        <v>1</v>
      </c>
      <c r="AF58" s="60">
        <v>0</v>
      </c>
      <c r="AG58" s="60">
        <v>0</v>
      </c>
      <c r="AH58" s="61">
        <v>0</v>
      </c>
      <c r="AI58" s="60">
        <v>0</v>
      </c>
      <c r="AJ58" s="60">
        <v>0</v>
      </c>
      <c r="AK58" s="61">
        <v>0</v>
      </c>
      <c r="AL58" s="60">
        <v>0</v>
      </c>
      <c r="AM58" s="60">
        <v>0</v>
      </c>
      <c r="AN58" s="61">
        <v>1</v>
      </c>
      <c r="AO58" s="60">
        <v>0</v>
      </c>
      <c r="AP58" s="60">
        <v>1</v>
      </c>
      <c r="AQ58" s="61">
        <v>1</v>
      </c>
      <c r="AR58" s="60">
        <v>0</v>
      </c>
      <c r="AS58" s="60">
        <v>0</v>
      </c>
      <c r="AT58" s="61">
        <v>0</v>
      </c>
      <c r="AU58" s="60">
        <v>0</v>
      </c>
      <c r="AV58" s="60">
        <v>0</v>
      </c>
      <c r="AW58" s="61">
        <v>1</v>
      </c>
      <c r="AX58" s="60">
        <v>0</v>
      </c>
      <c r="AY58" s="60">
        <v>0</v>
      </c>
      <c r="AZ58" s="61">
        <v>0</v>
      </c>
      <c r="BA58" s="60">
        <v>0</v>
      </c>
      <c r="BB58" s="60">
        <v>0</v>
      </c>
      <c r="BC58" s="61">
        <v>0</v>
      </c>
      <c r="BD58" s="60">
        <v>0</v>
      </c>
      <c r="BE58" s="60">
        <v>0</v>
      </c>
      <c r="BF58" s="60">
        <v>0</v>
      </c>
      <c r="BG58" s="60">
        <v>0</v>
      </c>
      <c r="BH58" s="60">
        <v>0</v>
      </c>
      <c r="BI58" s="61">
        <v>0</v>
      </c>
      <c r="BJ58" s="60">
        <v>0</v>
      </c>
      <c r="BK58" s="60">
        <v>0</v>
      </c>
      <c r="BL58" s="61">
        <v>0</v>
      </c>
      <c r="BM58" s="60">
        <v>1</v>
      </c>
      <c r="BN58" s="60">
        <v>1</v>
      </c>
      <c r="BO58" s="61">
        <v>1</v>
      </c>
      <c r="BP58" s="60">
        <v>0</v>
      </c>
      <c r="BQ58" s="60">
        <v>1</v>
      </c>
      <c r="BR58" s="61">
        <v>1</v>
      </c>
      <c r="BS58" s="60">
        <v>0</v>
      </c>
      <c r="BT58" s="60">
        <v>0</v>
      </c>
      <c r="BU58" s="61">
        <v>0</v>
      </c>
      <c r="BV58" s="60">
        <v>0</v>
      </c>
      <c r="BW58" s="60">
        <v>0</v>
      </c>
      <c r="BX58" s="60">
        <v>0</v>
      </c>
      <c r="BY58" s="60">
        <v>0</v>
      </c>
      <c r="BZ58" s="60">
        <v>0</v>
      </c>
      <c r="CA58" s="61">
        <v>0</v>
      </c>
      <c r="CB58" s="60">
        <v>0</v>
      </c>
      <c r="CC58" s="60">
        <v>0</v>
      </c>
      <c r="CD58" s="60">
        <v>0</v>
      </c>
      <c r="CE58" s="60">
        <v>0</v>
      </c>
      <c r="CF58" s="60">
        <v>0</v>
      </c>
      <c r="CG58" s="60">
        <v>0</v>
      </c>
      <c r="CH58" s="60">
        <v>0</v>
      </c>
      <c r="CI58" s="61">
        <v>0</v>
      </c>
      <c r="CJ58" s="61">
        <v>0</v>
      </c>
      <c r="CK58" s="60">
        <v>0</v>
      </c>
      <c r="CL58" s="60">
        <v>0</v>
      </c>
      <c r="CM58" s="61">
        <v>0</v>
      </c>
      <c r="CN58" s="60">
        <v>0</v>
      </c>
      <c r="CO58" s="60">
        <v>0</v>
      </c>
      <c r="CP58" s="61">
        <v>0</v>
      </c>
      <c r="CQ58" s="60">
        <v>0</v>
      </c>
      <c r="CR58" s="60">
        <v>0</v>
      </c>
      <c r="CS58" s="61">
        <v>0</v>
      </c>
      <c r="CT58" s="60">
        <v>0</v>
      </c>
      <c r="CU58" s="60">
        <v>0</v>
      </c>
      <c r="CV58" s="61">
        <v>0</v>
      </c>
      <c r="CW58" s="60">
        <v>0</v>
      </c>
      <c r="CX58" s="60">
        <v>0</v>
      </c>
      <c r="CY58" s="61">
        <v>0</v>
      </c>
      <c r="CZ58" s="60">
        <v>0</v>
      </c>
      <c r="DA58" s="60">
        <v>0</v>
      </c>
      <c r="DB58" s="60">
        <v>0</v>
      </c>
    </row>
    <row r="59" spans="1:106">
      <c r="A59" s="28">
        <v>49</v>
      </c>
      <c r="B59" s="269"/>
      <c r="C59" s="271" t="s">
        <v>273</v>
      </c>
      <c r="D59" s="265"/>
      <c r="E59" s="60">
        <v>0</v>
      </c>
      <c r="F59" s="60">
        <v>1</v>
      </c>
      <c r="G59" s="61">
        <v>1</v>
      </c>
      <c r="H59" s="60">
        <v>0</v>
      </c>
      <c r="I59" s="60">
        <v>0</v>
      </c>
      <c r="J59" s="61">
        <v>0</v>
      </c>
      <c r="K59" s="60">
        <v>0</v>
      </c>
      <c r="L59" s="60">
        <v>0</v>
      </c>
      <c r="M59" s="60">
        <v>0</v>
      </c>
      <c r="N59" s="60">
        <v>0</v>
      </c>
      <c r="O59" s="60">
        <v>0</v>
      </c>
      <c r="P59" s="61">
        <v>0</v>
      </c>
      <c r="Q59" s="60">
        <v>0</v>
      </c>
      <c r="R59" s="60">
        <v>0</v>
      </c>
      <c r="S59" s="61">
        <v>0</v>
      </c>
      <c r="T59" s="60">
        <v>0</v>
      </c>
      <c r="U59" s="60">
        <v>0</v>
      </c>
      <c r="V59" s="61">
        <v>0</v>
      </c>
      <c r="W59" s="60">
        <v>0</v>
      </c>
      <c r="X59" s="60">
        <v>1</v>
      </c>
      <c r="Y59" s="61">
        <v>1</v>
      </c>
      <c r="Z59" s="60">
        <v>0</v>
      </c>
      <c r="AA59" s="60">
        <v>1</v>
      </c>
      <c r="AB59" s="61">
        <v>1</v>
      </c>
      <c r="AC59" s="60">
        <v>1</v>
      </c>
      <c r="AD59" s="60">
        <v>1</v>
      </c>
      <c r="AE59" s="61">
        <v>1</v>
      </c>
      <c r="AF59" s="60">
        <v>0</v>
      </c>
      <c r="AG59" s="60">
        <v>0</v>
      </c>
      <c r="AH59" s="61">
        <v>1</v>
      </c>
      <c r="AI59" s="60">
        <v>0</v>
      </c>
      <c r="AJ59" s="60">
        <v>0</v>
      </c>
      <c r="AK59" s="61">
        <v>0</v>
      </c>
      <c r="AL59" s="60">
        <v>0</v>
      </c>
      <c r="AM59" s="60">
        <v>0</v>
      </c>
      <c r="AN59" s="61">
        <v>1</v>
      </c>
      <c r="AO59" s="60">
        <v>0</v>
      </c>
      <c r="AP59" s="60">
        <v>1</v>
      </c>
      <c r="AQ59" s="61">
        <v>1</v>
      </c>
      <c r="AR59" s="60">
        <v>0</v>
      </c>
      <c r="AS59" s="60">
        <v>0</v>
      </c>
      <c r="AT59" s="61">
        <v>0</v>
      </c>
      <c r="AU59" s="60">
        <v>0</v>
      </c>
      <c r="AV59" s="60">
        <v>0</v>
      </c>
      <c r="AW59" s="61">
        <v>1</v>
      </c>
      <c r="AX59" s="60">
        <v>0</v>
      </c>
      <c r="AY59" s="60">
        <v>0</v>
      </c>
      <c r="AZ59" s="61">
        <v>0</v>
      </c>
      <c r="BA59" s="60">
        <v>0</v>
      </c>
      <c r="BB59" s="60">
        <v>0</v>
      </c>
      <c r="BC59" s="61">
        <v>0</v>
      </c>
      <c r="BD59" s="60">
        <v>1</v>
      </c>
      <c r="BE59" s="60">
        <v>1</v>
      </c>
      <c r="BF59" s="60">
        <v>1</v>
      </c>
      <c r="BG59" s="60">
        <v>0</v>
      </c>
      <c r="BH59" s="60">
        <v>0</v>
      </c>
      <c r="BI59" s="61">
        <v>0</v>
      </c>
      <c r="BJ59" s="60">
        <v>0</v>
      </c>
      <c r="BK59" s="60">
        <v>0</v>
      </c>
      <c r="BL59" s="61">
        <v>0</v>
      </c>
      <c r="BM59" s="60">
        <v>1</v>
      </c>
      <c r="BN59" s="60">
        <v>1</v>
      </c>
      <c r="BO59" s="61">
        <v>1</v>
      </c>
      <c r="BP59" s="60">
        <v>0</v>
      </c>
      <c r="BQ59" s="60">
        <v>1</v>
      </c>
      <c r="BR59" s="61">
        <v>1</v>
      </c>
      <c r="BS59" s="60">
        <v>0</v>
      </c>
      <c r="BT59" s="60">
        <v>0</v>
      </c>
      <c r="BU59" s="61">
        <v>0</v>
      </c>
      <c r="BV59" s="60">
        <v>1</v>
      </c>
      <c r="BW59" s="60">
        <v>1</v>
      </c>
      <c r="BX59" s="60">
        <v>1</v>
      </c>
      <c r="BY59" s="60">
        <v>0</v>
      </c>
      <c r="BZ59" s="60">
        <v>0</v>
      </c>
      <c r="CA59" s="61">
        <v>0</v>
      </c>
      <c r="CB59" s="60">
        <v>0</v>
      </c>
      <c r="CC59" s="60">
        <v>0</v>
      </c>
      <c r="CD59" s="60">
        <v>0</v>
      </c>
      <c r="CE59" s="60">
        <v>1</v>
      </c>
      <c r="CF59" s="60">
        <v>1</v>
      </c>
      <c r="CG59" s="60">
        <v>1</v>
      </c>
      <c r="CH59" s="60">
        <v>0</v>
      </c>
      <c r="CI59" s="61">
        <v>0</v>
      </c>
      <c r="CJ59" s="61">
        <v>0</v>
      </c>
      <c r="CK59" s="60">
        <v>0</v>
      </c>
      <c r="CL59" s="60">
        <v>0</v>
      </c>
      <c r="CM59" s="61">
        <v>0</v>
      </c>
      <c r="CN59" s="60">
        <v>0</v>
      </c>
      <c r="CO59" s="60">
        <v>0</v>
      </c>
      <c r="CP59" s="61">
        <v>0</v>
      </c>
      <c r="CQ59" s="60">
        <v>0</v>
      </c>
      <c r="CR59" s="60">
        <v>0</v>
      </c>
      <c r="CS59" s="61">
        <v>0</v>
      </c>
      <c r="CT59" s="60">
        <v>0</v>
      </c>
      <c r="CU59" s="60">
        <v>0</v>
      </c>
      <c r="CV59" s="61">
        <v>0</v>
      </c>
      <c r="CW59" s="60">
        <v>0</v>
      </c>
      <c r="CX59" s="60">
        <v>0</v>
      </c>
      <c r="CY59" s="61">
        <v>0</v>
      </c>
      <c r="CZ59" s="60">
        <v>0</v>
      </c>
      <c r="DA59" s="60">
        <v>0</v>
      </c>
      <c r="DB59" s="60">
        <v>0</v>
      </c>
    </row>
    <row r="60" spans="1:106">
      <c r="A60" s="28">
        <v>50</v>
      </c>
      <c r="B60" s="270"/>
      <c r="C60" s="264" t="s">
        <v>126</v>
      </c>
      <c r="D60" s="265"/>
      <c r="E60" s="60">
        <v>0</v>
      </c>
      <c r="F60" s="60">
        <v>1</v>
      </c>
      <c r="G60" s="61">
        <v>1</v>
      </c>
      <c r="H60" s="60">
        <v>0</v>
      </c>
      <c r="I60" s="60">
        <v>0</v>
      </c>
      <c r="J60" s="61">
        <v>0</v>
      </c>
      <c r="K60" s="60">
        <v>1</v>
      </c>
      <c r="L60" s="60">
        <v>1</v>
      </c>
      <c r="M60" s="60">
        <v>1</v>
      </c>
      <c r="N60" s="60">
        <v>0</v>
      </c>
      <c r="O60" s="60">
        <v>0</v>
      </c>
      <c r="P60" s="61">
        <v>0</v>
      </c>
      <c r="Q60" s="60">
        <v>0</v>
      </c>
      <c r="R60" s="60">
        <v>0</v>
      </c>
      <c r="S60" s="61">
        <v>0</v>
      </c>
      <c r="T60" s="60">
        <v>0</v>
      </c>
      <c r="U60" s="60">
        <v>0</v>
      </c>
      <c r="V60" s="61">
        <v>0</v>
      </c>
      <c r="W60" s="60">
        <v>0</v>
      </c>
      <c r="X60" s="60">
        <v>1</v>
      </c>
      <c r="Y60" s="61">
        <v>1</v>
      </c>
      <c r="Z60" s="60">
        <v>0</v>
      </c>
      <c r="AA60" s="60">
        <v>1</v>
      </c>
      <c r="AB60" s="61">
        <v>1</v>
      </c>
      <c r="AC60" s="60">
        <v>1</v>
      </c>
      <c r="AD60" s="60">
        <v>1</v>
      </c>
      <c r="AE60" s="61">
        <v>1</v>
      </c>
      <c r="AF60" s="60">
        <v>0</v>
      </c>
      <c r="AG60" s="60">
        <v>1</v>
      </c>
      <c r="AH60" s="61">
        <v>1</v>
      </c>
      <c r="AI60" s="60">
        <v>0</v>
      </c>
      <c r="AJ60" s="60">
        <v>0</v>
      </c>
      <c r="AK60" s="61">
        <v>0</v>
      </c>
      <c r="AL60" s="60">
        <v>0</v>
      </c>
      <c r="AM60" s="60">
        <v>0</v>
      </c>
      <c r="AN60" s="61">
        <v>1</v>
      </c>
      <c r="AO60" s="60">
        <v>0</v>
      </c>
      <c r="AP60" s="60">
        <v>0</v>
      </c>
      <c r="AQ60" s="61">
        <v>1</v>
      </c>
      <c r="AR60" s="60">
        <v>0</v>
      </c>
      <c r="AS60" s="60">
        <v>0</v>
      </c>
      <c r="AT60" s="61">
        <v>0</v>
      </c>
      <c r="AU60" s="60">
        <v>0</v>
      </c>
      <c r="AV60" s="60">
        <v>0</v>
      </c>
      <c r="AW60" s="61">
        <v>1</v>
      </c>
      <c r="AX60" s="60">
        <v>0</v>
      </c>
      <c r="AY60" s="60">
        <v>0</v>
      </c>
      <c r="AZ60" s="61">
        <v>0</v>
      </c>
      <c r="BA60" s="60">
        <v>0</v>
      </c>
      <c r="BB60" s="60">
        <v>0</v>
      </c>
      <c r="BC60" s="61">
        <v>0</v>
      </c>
      <c r="BD60" s="60">
        <v>0</v>
      </c>
      <c r="BE60" s="60">
        <v>0</v>
      </c>
      <c r="BF60" s="60">
        <v>0</v>
      </c>
      <c r="BG60" s="60">
        <v>0</v>
      </c>
      <c r="BH60" s="60">
        <v>0</v>
      </c>
      <c r="BI60" s="61">
        <v>0</v>
      </c>
      <c r="BJ60" s="60">
        <v>0</v>
      </c>
      <c r="BK60" s="60">
        <v>0</v>
      </c>
      <c r="BL60" s="61">
        <v>0</v>
      </c>
      <c r="BM60" s="60">
        <v>1</v>
      </c>
      <c r="BN60" s="60">
        <v>1</v>
      </c>
      <c r="BO60" s="61">
        <v>1</v>
      </c>
      <c r="BP60" s="60">
        <v>1</v>
      </c>
      <c r="BQ60" s="60">
        <v>1</v>
      </c>
      <c r="BR60" s="61">
        <v>1</v>
      </c>
      <c r="BS60" s="60">
        <v>0</v>
      </c>
      <c r="BT60" s="60">
        <v>0</v>
      </c>
      <c r="BU60" s="61">
        <v>0</v>
      </c>
      <c r="BV60" s="60">
        <v>0</v>
      </c>
      <c r="BW60" s="60">
        <v>0</v>
      </c>
      <c r="BX60" s="60">
        <v>0</v>
      </c>
      <c r="BY60" s="60">
        <v>0</v>
      </c>
      <c r="BZ60" s="60">
        <v>0</v>
      </c>
      <c r="CA60" s="61">
        <v>0</v>
      </c>
      <c r="CB60" s="60">
        <v>0</v>
      </c>
      <c r="CC60" s="60">
        <v>0</v>
      </c>
      <c r="CD60" s="60">
        <v>0</v>
      </c>
      <c r="CE60" s="60">
        <v>0</v>
      </c>
      <c r="CF60" s="60">
        <v>0</v>
      </c>
      <c r="CG60" s="60">
        <v>0</v>
      </c>
      <c r="CH60" s="60">
        <v>0</v>
      </c>
      <c r="CI60" s="61">
        <v>0</v>
      </c>
      <c r="CJ60" s="61">
        <v>0</v>
      </c>
      <c r="CK60" s="60">
        <v>0</v>
      </c>
      <c r="CL60" s="60">
        <v>0</v>
      </c>
      <c r="CM60" s="61">
        <v>0</v>
      </c>
      <c r="CN60" s="60">
        <v>0</v>
      </c>
      <c r="CO60" s="60">
        <v>0</v>
      </c>
      <c r="CP60" s="61">
        <v>0</v>
      </c>
      <c r="CQ60" s="60">
        <v>0</v>
      </c>
      <c r="CR60" s="60">
        <v>0</v>
      </c>
      <c r="CS60" s="61">
        <v>0</v>
      </c>
      <c r="CT60" s="60">
        <v>0</v>
      </c>
      <c r="CU60" s="60">
        <v>0</v>
      </c>
      <c r="CV60" s="61">
        <v>0</v>
      </c>
      <c r="CW60" s="60">
        <v>0</v>
      </c>
      <c r="CX60" s="60">
        <v>0</v>
      </c>
      <c r="CY60" s="61">
        <v>0</v>
      </c>
      <c r="CZ60" s="60">
        <v>0</v>
      </c>
      <c r="DA60" s="60">
        <v>0</v>
      </c>
      <c r="DB60" s="60">
        <v>0</v>
      </c>
    </row>
    <row r="61" spans="1:106">
      <c r="A61" s="28">
        <v>51</v>
      </c>
      <c r="B61" s="268" t="s">
        <v>127</v>
      </c>
      <c r="C61" s="264" t="s">
        <v>128</v>
      </c>
      <c r="D61" s="265"/>
      <c r="E61" s="60">
        <v>1</v>
      </c>
      <c r="F61" s="60">
        <v>0</v>
      </c>
      <c r="G61" s="61">
        <v>0</v>
      </c>
      <c r="H61" s="60">
        <v>0</v>
      </c>
      <c r="I61" s="60">
        <v>0</v>
      </c>
      <c r="J61" s="61">
        <v>0</v>
      </c>
      <c r="K61" s="60">
        <v>1</v>
      </c>
      <c r="L61" s="60">
        <v>1</v>
      </c>
      <c r="M61" s="60">
        <v>1</v>
      </c>
      <c r="N61" s="60">
        <v>1</v>
      </c>
      <c r="O61" s="60">
        <v>0</v>
      </c>
      <c r="P61" s="61">
        <v>0</v>
      </c>
      <c r="Q61" s="60">
        <v>0</v>
      </c>
      <c r="R61" s="60">
        <v>0</v>
      </c>
      <c r="S61" s="61">
        <v>0</v>
      </c>
      <c r="T61" s="60">
        <v>0</v>
      </c>
      <c r="U61" s="60">
        <v>0</v>
      </c>
      <c r="V61" s="61">
        <v>0</v>
      </c>
      <c r="W61" s="60">
        <v>0</v>
      </c>
      <c r="X61" s="60">
        <v>1</v>
      </c>
      <c r="Y61" s="61">
        <v>0</v>
      </c>
      <c r="Z61" s="60">
        <v>0</v>
      </c>
      <c r="AA61" s="60">
        <v>0</v>
      </c>
      <c r="AB61" s="61">
        <v>0</v>
      </c>
      <c r="AC61" s="60">
        <v>1</v>
      </c>
      <c r="AD61" s="60">
        <v>1</v>
      </c>
      <c r="AE61" s="61">
        <v>0</v>
      </c>
      <c r="AF61" s="60">
        <v>1</v>
      </c>
      <c r="AG61" s="60">
        <v>1</v>
      </c>
      <c r="AH61" s="61">
        <v>1</v>
      </c>
      <c r="AI61" s="60">
        <v>0</v>
      </c>
      <c r="AJ61" s="60">
        <v>0</v>
      </c>
      <c r="AK61" s="61">
        <v>0</v>
      </c>
      <c r="AL61" s="60">
        <v>0</v>
      </c>
      <c r="AM61" s="60">
        <v>0</v>
      </c>
      <c r="AN61" s="61">
        <v>1</v>
      </c>
      <c r="AO61" s="60">
        <v>0</v>
      </c>
      <c r="AP61" s="60">
        <v>0</v>
      </c>
      <c r="AQ61" s="61">
        <v>0</v>
      </c>
      <c r="AR61" s="60">
        <v>1</v>
      </c>
      <c r="AS61" s="60">
        <v>1</v>
      </c>
      <c r="AT61" s="61">
        <v>1</v>
      </c>
      <c r="AU61" s="60">
        <v>0</v>
      </c>
      <c r="AV61" s="60">
        <v>0</v>
      </c>
      <c r="AW61" s="61">
        <v>0</v>
      </c>
      <c r="AX61" s="60">
        <v>0</v>
      </c>
      <c r="AY61" s="60">
        <v>0</v>
      </c>
      <c r="AZ61" s="61">
        <v>0</v>
      </c>
      <c r="BA61" s="60">
        <v>0</v>
      </c>
      <c r="BB61" s="60">
        <v>0</v>
      </c>
      <c r="BC61" s="61">
        <v>0</v>
      </c>
      <c r="BD61" s="60">
        <v>1</v>
      </c>
      <c r="BE61" s="60">
        <v>1</v>
      </c>
      <c r="BF61" s="60">
        <v>1</v>
      </c>
      <c r="BG61" s="60">
        <v>0</v>
      </c>
      <c r="BH61" s="60">
        <v>0</v>
      </c>
      <c r="BI61" s="61">
        <v>0</v>
      </c>
      <c r="BJ61" s="60">
        <v>0</v>
      </c>
      <c r="BK61" s="60">
        <v>0</v>
      </c>
      <c r="BL61" s="61">
        <v>0</v>
      </c>
      <c r="BM61" s="60">
        <v>1</v>
      </c>
      <c r="BN61" s="60">
        <v>1</v>
      </c>
      <c r="BO61" s="61">
        <v>0</v>
      </c>
      <c r="BP61" s="60">
        <v>1</v>
      </c>
      <c r="BQ61" s="60">
        <v>1</v>
      </c>
      <c r="BR61" s="61">
        <v>1</v>
      </c>
      <c r="BS61" s="60">
        <v>1</v>
      </c>
      <c r="BT61" s="60">
        <v>1</v>
      </c>
      <c r="BU61" s="61">
        <v>1</v>
      </c>
      <c r="BV61" s="60">
        <v>1</v>
      </c>
      <c r="BW61" s="60">
        <v>1</v>
      </c>
      <c r="BX61" s="60">
        <v>1</v>
      </c>
      <c r="BY61" s="60">
        <v>0</v>
      </c>
      <c r="BZ61" s="60">
        <v>1</v>
      </c>
      <c r="CA61" s="61">
        <v>1</v>
      </c>
      <c r="CB61" s="60">
        <v>1</v>
      </c>
      <c r="CC61" s="60">
        <v>1</v>
      </c>
      <c r="CD61" s="60">
        <v>1</v>
      </c>
      <c r="CE61" s="60">
        <v>1</v>
      </c>
      <c r="CF61" s="60">
        <v>1</v>
      </c>
      <c r="CG61" s="60">
        <v>1</v>
      </c>
      <c r="CH61" s="60">
        <v>0</v>
      </c>
      <c r="CI61" s="61">
        <v>0</v>
      </c>
      <c r="CJ61" s="61">
        <v>0</v>
      </c>
      <c r="CK61" s="60">
        <v>0</v>
      </c>
      <c r="CL61" s="60">
        <v>0</v>
      </c>
      <c r="CM61" s="61">
        <v>0</v>
      </c>
      <c r="CN61" s="60">
        <v>0</v>
      </c>
      <c r="CO61" s="60">
        <v>0</v>
      </c>
      <c r="CP61" s="61">
        <v>0</v>
      </c>
      <c r="CQ61" s="60">
        <v>0</v>
      </c>
      <c r="CR61" s="60">
        <v>1</v>
      </c>
      <c r="CS61" s="61">
        <v>0</v>
      </c>
      <c r="CT61" s="60">
        <v>0</v>
      </c>
      <c r="CU61" s="60">
        <v>0</v>
      </c>
      <c r="CV61" s="61">
        <v>0</v>
      </c>
      <c r="CW61" s="60">
        <v>1</v>
      </c>
      <c r="CX61" s="60">
        <v>1</v>
      </c>
      <c r="CY61" s="61">
        <v>1</v>
      </c>
      <c r="CZ61" s="60">
        <v>0</v>
      </c>
      <c r="DA61" s="60">
        <v>0</v>
      </c>
      <c r="DB61" s="60">
        <v>0</v>
      </c>
    </row>
    <row r="62" spans="1:106">
      <c r="A62" s="28">
        <v>52</v>
      </c>
      <c r="B62" s="269"/>
      <c r="C62" s="264" t="s">
        <v>129</v>
      </c>
      <c r="D62" s="265"/>
      <c r="E62" s="60">
        <v>0</v>
      </c>
      <c r="F62" s="60">
        <v>0</v>
      </c>
      <c r="G62" s="61">
        <v>0</v>
      </c>
      <c r="H62" s="60">
        <v>0</v>
      </c>
      <c r="I62" s="60">
        <v>0</v>
      </c>
      <c r="J62" s="61">
        <v>0</v>
      </c>
      <c r="K62" s="60">
        <v>1</v>
      </c>
      <c r="L62" s="60">
        <v>1</v>
      </c>
      <c r="M62" s="60">
        <v>1</v>
      </c>
      <c r="N62" s="60">
        <v>1</v>
      </c>
      <c r="O62" s="60">
        <v>0</v>
      </c>
      <c r="P62" s="61">
        <v>0</v>
      </c>
      <c r="Q62" s="60">
        <v>0</v>
      </c>
      <c r="R62" s="60">
        <v>0</v>
      </c>
      <c r="S62" s="61">
        <v>0</v>
      </c>
      <c r="T62" s="60">
        <v>0</v>
      </c>
      <c r="U62" s="60">
        <v>0</v>
      </c>
      <c r="V62" s="61">
        <v>0</v>
      </c>
      <c r="W62" s="60">
        <v>0</v>
      </c>
      <c r="X62" s="60">
        <v>1</v>
      </c>
      <c r="Y62" s="61">
        <v>0</v>
      </c>
      <c r="Z62" s="60">
        <v>0</v>
      </c>
      <c r="AA62" s="60">
        <v>0</v>
      </c>
      <c r="AB62" s="61">
        <v>0</v>
      </c>
      <c r="AC62" s="60">
        <v>1</v>
      </c>
      <c r="AD62" s="60">
        <v>1</v>
      </c>
      <c r="AE62" s="61">
        <v>0</v>
      </c>
      <c r="AF62" s="60">
        <v>1</v>
      </c>
      <c r="AG62" s="60">
        <v>1</v>
      </c>
      <c r="AH62" s="61">
        <v>1</v>
      </c>
      <c r="AI62" s="60">
        <v>0</v>
      </c>
      <c r="AJ62" s="60">
        <v>0</v>
      </c>
      <c r="AK62" s="61">
        <v>0</v>
      </c>
      <c r="AL62" s="60">
        <v>0</v>
      </c>
      <c r="AM62" s="60">
        <v>0</v>
      </c>
      <c r="AN62" s="61">
        <v>1</v>
      </c>
      <c r="AO62" s="60">
        <v>0</v>
      </c>
      <c r="AP62" s="60">
        <v>0</v>
      </c>
      <c r="AQ62" s="61">
        <v>0</v>
      </c>
      <c r="AR62" s="60">
        <v>1</v>
      </c>
      <c r="AS62" s="60">
        <v>1</v>
      </c>
      <c r="AT62" s="61">
        <v>1</v>
      </c>
      <c r="AU62" s="60">
        <v>0</v>
      </c>
      <c r="AV62" s="60">
        <v>0</v>
      </c>
      <c r="AW62" s="61">
        <v>0</v>
      </c>
      <c r="AX62" s="60">
        <v>0</v>
      </c>
      <c r="AY62" s="60">
        <v>0</v>
      </c>
      <c r="AZ62" s="61">
        <v>0</v>
      </c>
      <c r="BA62" s="60">
        <v>0</v>
      </c>
      <c r="BB62" s="60">
        <v>0</v>
      </c>
      <c r="BC62" s="61">
        <v>0</v>
      </c>
      <c r="BD62" s="60">
        <v>0</v>
      </c>
      <c r="BE62" s="60">
        <v>0</v>
      </c>
      <c r="BF62" s="60">
        <v>0</v>
      </c>
      <c r="BG62" s="60">
        <v>0</v>
      </c>
      <c r="BH62" s="60">
        <v>0</v>
      </c>
      <c r="BI62" s="61">
        <v>0</v>
      </c>
      <c r="BJ62" s="60">
        <v>0</v>
      </c>
      <c r="BK62" s="60">
        <v>0</v>
      </c>
      <c r="BL62" s="61">
        <v>0</v>
      </c>
      <c r="BM62" s="60">
        <v>1</v>
      </c>
      <c r="BN62" s="60">
        <v>1</v>
      </c>
      <c r="BO62" s="61">
        <v>0</v>
      </c>
      <c r="BP62" s="60">
        <v>1</v>
      </c>
      <c r="BQ62" s="60">
        <v>1</v>
      </c>
      <c r="BR62" s="61">
        <v>1</v>
      </c>
      <c r="BS62" s="60">
        <v>0</v>
      </c>
      <c r="BT62" s="60">
        <v>0</v>
      </c>
      <c r="BU62" s="61">
        <v>0</v>
      </c>
      <c r="BV62" s="60">
        <v>0</v>
      </c>
      <c r="BW62" s="60">
        <v>0</v>
      </c>
      <c r="BX62" s="60">
        <v>0</v>
      </c>
      <c r="BY62" s="60">
        <v>0</v>
      </c>
      <c r="BZ62" s="60">
        <v>0</v>
      </c>
      <c r="CA62" s="61">
        <v>1</v>
      </c>
      <c r="CB62" s="60">
        <v>1</v>
      </c>
      <c r="CC62" s="60">
        <v>1</v>
      </c>
      <c r="CD62" s="60">
        <v>1</v>
      </c>
      <c r="CE62" s="60">
        <v>0</v>
      </c>
      <c r="CF62" s="60">
        <v>0</v>
      </c>
      <c r="CG62" s="60">
        <v>0</v>
      </c>
      <c r="CH62" s="60">
        <v>0</v>
      </c>
      <c r="CI62" s="61">
        <v>0</v>
      </c>
      <c r="CJ62" s="61">
        <v>0</v>
      </c>
      <c r="CK62" s="60">
        <v>0</v>
      </c>
      <c r="CL62" s="60">
        <v>0</v>
      </c>
      <c r="CM62" s="61">
        <v>0</v>
      </c>
      <c r="CN62" s="60">
        <v>0</v>
      </c>
      <c r="CO62" s="60">
        <v>0</v>
      </c>
      <c r="CP62" s="61">
        <v>0</v>
      </c>
      <c r="CQ62" s="60">
        <v>1</v>
      </c>
      <c r="CR62" s="60">
        <v>0</v>
      </c>
      <c r="CS62" s="61">
        <v>1</v>
      </c>
      <c r="CT62" s="60">
        <v>0</v>
      </c>
      <c r="CU62" s="60">
        <v>0</v>
      </c>
      <c r="CV62" s="61">
        <v>0</v>
      </c>
      <c r="CW62" s="60">
        <v>1</v>
      </c>
      <c r="CX62" s="60">
        <v>1</v>
      </c>
      <c r="CY62" s="61">
        <v>1</v>
      </c>
      <c r="CZ62" s="60">
        <v>0</v>
      </c>
      <c r="DA62" s="60">
        <v>0</v>
      </c>
      <c r="DB62" s="60">
        <v>0</v>
      </c>
    </row>
    <row r="63" spans="1:106">
      <c r="A63" s="28">
        <v>53</v>
      </c>
      <c r="B63" s="270"/>
      <c r="C63" s="264" t="s">
        <v>130</v>
      </c>
      <c r="D63" s="265"/>
      <c r="E63" s="60">
        <v>0</v>
      </c>
      <c r="F63" s="60">
        <v>0</v>
      </c>
      <c r="G63" s="61">
        <v>0</v>
      </c>
      <c r="H63" s="60">
        <v>0</v>
      </c>
      <c r="I63" s="60">
        <v>0</v>
      </c>
      <c r="J63" s="61">
        <v>0</v>
      </c>
      <c r="K63" s="60">
        <v>1</v>
      </c>
      <c r="L63" s="60">
        <v>1</v>
      </c>
      <c r="M63" s="60">
        <v>1</v>
      </c>
      <c r="N63" s="60">
        <v>1</v>
      </c>
      <c r="O63" s="60">
        <v>0</v>
      </c>
      <c r="P63" s="61">
        <v>0</v>
      </c>
      <c r="Q63" s="60">
        <v>0</v>
      </c>
      <c r="R63" s="60">
        <v>0</v>
      </c>
      <c r="S63" s="61">
        <v>0</v>
      </c>
      <c r="T63" s="60">
        <v>0</v>
      </c>
      <c r="U63" s="60">
        <v>0</v>
      </c>
      <c r="V63" s="61">
        <v>0</v>
      </c>
      <c r="W63" s="60">
        <v>0</v>
      </c>
      <c r="X63" s="60">
        <v>1</v>
      </c>
      <c r="Y63" s="61">
        <v>0</v>
      </c>
      <c r="Z63" s="60">
        <v>0</v>
      </c>
      <c r="AA63" s="60">
        <v>0</v>
      </c>
      <c r="AB63" s="61">
        <v>0</v>
      </c>
      <c r="AC63" s="60">
        <v>1</v>
      </c>
      <c r="AD63" s="60">
        <v>1</v>
      </c>
      <c r="AE63" s="61">
        <v>0</v>
      </c>
      <c r="AF63" s="60">
        <v>1</v>
      </c>
      <c r="AG63" s="60">
        <v>1</v>
      </c>
      <c r="AH63" s="61">
        <v>1</v>
      </c>
      <c r="AI63" s="60">
        <v>0</v>
      </c>
      <c r="AJ63" s="60">
        <v>0</v>
      </c>
      <c r="AK63" s="61">
        <v>0</v>
      </c>
      <c r="AL63" s="60">
        <v>0</v>
      </c>
      <c r="AM63" s="60">
        <v>0</v>
      </c>
      <c r="AN63" s="61">
        <v>1</v>
      </c>
      <c r="AO63" s="60">
        <v>0</v>
      </c>
      <c r="AP63" s="60">
        <v>0</v>
      </c>
      <c r="AQ63" s="61">
        <v>0</v>
      </c>
      <c r="AR63" s="60">
        <v>1</v>
      </c>
      <c r="AS63" s="60">
        <v>1</v>
      </c>
      <c r="AT63" s="61">
        <v>1</v>
      </c>
      <c r="AU63" s="60">
        <v>0</v>
      </c>
      <c r="AV63" s="60">
        <v>0</v>
      </c>
      <c r="AW63" s="61">
        <v>0</v>
      </c>
      <c r="AX63" s="60">
        <v>0</v>
      </c>
      <c r="AY63" s="60">
        <v>0</v>
      </c>
      <c r="AZ63" s="61">
        <v>0</v>
      </c>
      <c r="BA63" s="60">
        <v>0</v>
      </c>
      <c r="BB63" s="60">
        <v>0</v>
      </c>
      <c r="BC63" s="61">
        <v>0</v>
      </c>
      <c r="BD63" s="60">
        <v>0</v>
      </c>
      <c r="BE63" s="60">
        <v>0</v>
      </c>
      <c r="BF63" s="60">
        <v>0</v>
      </c>
      <c r="BG63" s="60">
        <v>0</v>
      </c>
      <c r="BH63" s="60">
        <v>0</v>
      </c>
      <c r="BI63" s="61">
        <v>0</v>
      </c>
      <c r="BJ63" s="60">
        <v>0</v>
      </c>
      <c r="BK63" s="60">
        <v>0</v>
      </c>
      <c r="BL63" s="61">
        <v>0</v>
      </c>
      <c r="BM63" s="60">
        <v>1</v>
      </c>
      <c r="BN63" s="60">
        <v>1</v>
      </c>
      <c r="BO63" s="61">
        <v>0</v>
      </c>
      <c r="BP63" s="60">
        <v>1</v>
      </c>
      <c r="BQ63" s="60">
        <v>1</v>
      </c>
      <c r="BR63" s="61">
        <v>1</v>
      </c>
      <c r="BS63" s="60">
        <v>0</v>
      </c>
      <c r="BT63" s="60">
        <v>0</v>
      </c>
      <c r="BU63" s="61">
        <v>0</v>
      </c>
      <c r="BV63" s="60">
        <v>0</v>
      </c>
      <c r="BW63" s="60">
        <v>0</v>
      </c>
      <c r="BX63" s="60">
        <v>0</v>
      </c>
      <c r="BY63" s="60">
        <v>0</v>
      </c>
      <c r="BZ63" s="60">
        <v>0</v>
      </c>
      <c r="CA63" s="61">
        <v>1</v>
      </c>
      <c r="CB63" s="60">
        <v>1</v>
      </c>
      <c r="CC63" s="60">
        <v>1</v>
      </c>
      <c r="CD63" s="60">
        <v>1</v>
      </c>
      <c r="CE63" s="60">
        <v>0</v>
      </c>
      <c r="CF63" s="60">
        <v>0</v>
      </c>
      <c r="CG63" s="60">
        <v>0</v>
      </c>
      <c r="CH63" s="60">
        <v>0</v>
      </c>
      <c r="CI63" s="61">
        <v>0</v>
      </c>
      <c r="CJ63" s="61">
        <v>0</v>
      </c>
      <c r="CK63" s="60">
        <v>0</v>
      </c>
      <c r="CL63" s="60">
        <v>0</v>
      </c>
      <c r="CM63" s="61">
        <v>0</v>
      </c>
      <c r="CN63" s="60">
        <v>0</v>
      </c>
      <c r="CO63" s="60">
        <v>0</v>
      </c>
      <c r="CP63" s="61">
        <v>0</v>
      </c>
      <c r="CQ63" s="60">
        <v>1</v>
      </c>
      <c r="CR63" s="60">
        <v>1</v>
      </c>
      <c r="CS63" s="61">
        <v>1</v>
      </c>
      <c r="CT63" s="60">
        <v>0</v>
      </c>
      <c r="CU63" s="60">
        <v>0</v>
      </c>
      <c r="CV63" s="61">
        <v>0</v>
      </c>
      <c r="CW63" s="60">
        <v>0</v>
      </c>
      <c r="CX63" s="60">
        <v>0</v>
      </c>
      <c r="CY63" s="61">
        <v>0</v>
      </c>
      <c r="CZ63" s="60">
        <v>0</v>
      </c>
      <c r="DA63" s="60">
        <v>0</v>
      </c>
      <c r="DB63" s="60">
        <v>0</v>
      </c>
    </row>
    <row r="64" spans="1:106">
      <c r="A64" s="28">
        <v>54</v>
      </c>
      <c r="B64" s="268" t="s">
        <v>131</v>
      </c>
      <c r="C64" s="264" t="s">
        <v>132</v>
      </c>
      <c r="D64" s="265"/>
      <c r="E64" s="60">
        <v>1</v>
      </c>
      <c r="F64" s="60">
        <v>1</v>
      </c>
      <c r="G64" s="61">
        <v>1</v>
      </c>
      <c r="H64" s="60">
        <v>0</v>
      </c>
      <c r="I64" s="60">
        <v>0</v>
      </c>
      <c r="J64" s="61">
        <v>1</v>
      </c>
      <c r="K64" s="60">
        <v>1</v>
      </c>
      <c r="L64" s="60">
        <v>1</v>
      </c>
      <c r="M64" s="60">
        <v>1</v>
      </c>
      <c r="N64" s="60">
        <v>1</v>
      </c>
      <c r="O64" s="60">
        <v>1</v>
      </c>
      <c r="P64" s="61">
        <v>1</v>
      </c>
      <c r="Q64" s="60">
        <v>1</v>
      </c>
      <c r="R64" s="60">
        <v>1</v>
      </c>
      <c r="S64" s="61">
        <v>1</v>
      </c>
      <c r="T64" s="60">
        <v>1</v>
      </c>
      <c r="U64" s="60">
        <v>1</v>
      </c>
      <c r="V64" s="61">
        <v>1</v>
      </c>
      <c r="W64" s="60">
        <v>1</v>
      </c>
      <c r="X64" s="60">
        <v>1</v>
      </c>
      <c r="Y64" s="61">
        <v>1</v>
      </c>
      <c r="Z64" s="60">
        <v>1</v>
      </c>
      <c r="AA64" s="60">
        <v>1</v>
      </c>
      <c r="AB64" s="61">
        <v>1</v>
      </c>
      <c r="AC64" s="60">
        <v>1</v>
      </c>
      <c r="AD64" s="60">
        <v>1</v>
      </c>
      <c r="AE64" s="61">
        <v>1</v>
      </c>
      <c r="AF64" s="60">
        <v>1</v>
      </c>
      <c r="AG64" s="60">
        <v>1</v>
      </c>
      <c r="AH64" s="61">
        <v>1</v>
      </c>
      <c r="AI64" s="60">
        <v>1</v>
      </c>
      <c r="AJ64" s="60">
        <v>1</v>
      </c>
      <c r="AK64" s="61">
        <v>1</v>
      </c>
      <c r="AL64" s="60">
        <v>1</v>
      </c>
      <c r="AM64" s="60">
        <v>1</v>
      </c>
      <c r="AN64" s="61">
        <v>1</v>
      </c>
      <c r="AO64" s="60">
        <v>0</v>
      </c>
      <c r="AP64" s="60">
        <v>1</v>
      </c>
      <c r="AQ64" s="61">
        <v>1</v>
      </c>
      <c r="AR64" s="60">
        <v>1</v>
      </c>
      <c r="AS64" s="60">
        <v>1</v>
      </c>
      <c r="AT64" s="61">
        <v>1</v>
      </c>
      <c r="AU64" s="60">
        <v>1</v>
      </c>
      <c r="AV64" s="60">
        <v>1</v>
      </c>
      <c r="AW64" s="61">
        <v>1</v>
      </c>
      <c r="AX64" s="60">
        <v>1</v>
      </c>
      <c r="AY64" s="60">
        <v>1</v>
      </c>
      <c r="AZ64" s="61">
        <v>1</v>
      </c>
      <c r="BA64" s="60">
        <v>1</v>
      </c>
      <c r="BB64" s="60">
        <v>1</v>
      </c>
      <c r="BC64" s="61">
        <v>1</v>
      </c>
      <c r="BD64" s="60">
        <v>1</v>
      </c>
      <c r="BE64" s="60">
        <v>1</v>
      </c>
      <c r="BF64" s="60">
        <v>1</v>
      </c>
      <c r="BG64" s="60">
        <v>1</v>
      </c>
      <c r="BH64" s="60">
        <v>1</v>
      </c>
      <c r="BI64" s="61">
        <v>1</v>
      </c>
      <c r="BJ64" s="60">
        <v>1</v>
      </c>
      <c r="BK64" s="60">
        <v>1</v>
      </c>
      <c r="BL64" s="61">
        <v>1</v>
      </c>
      <c r="BM64" s="60">
        <v>1</v>
      </c>
      <c r="BN64" s="60">
        <v>1</v>
      </c>
      <c r="BO64" s="61">
        <v>1</v>
      </c>
      <c r="BP64" s="60">
        <v>1</v>
      </c>
      <c r="BQ64" s="60">
        <v>1</v>
      </c>
      <c r="BR64" s="61">
        <v>1</v>
      </c>
      <c r="BS64" s="60">
        <v>1</v>
      </c>
      <c r="BT64" s="60">
        <v>1</v>
      </c>
      <c r="BU64" s="61">
        <v>1</v>
      </c>
      <c r="BV64" s="60">
        <v>1</v>
      </c>
      <c r="BW64" s="60">
        <v>1</v>
      </c>
      <c r="BX64" s="60">
        <v>1</v>
      </c>
      <c r="BY64" s="60">
        <v>1</v>
      </c>
      <c r="BZ64" s="60">
        <v>1</v>
      </c>
      <c r="CA64" s="61">
        <v>1</v>
      </c>
      <c r="CB64" s="60">
        <v>1</v>
      </c>
      <c r="CC64" s="60">
        <v>1</v>
      </c>
      <c r="CD64" s="60">
        <v>1</v>
      </c>
      <c r="CE64" s="60">
        <v>1</v>
      </c>
      <c r="CF64" s="60">
        <v>1</v>
      </c>
      <c r="CG64" s="60">
        <v>1</v>
      </c>
      <c r="CH64" s="60">
        <v>1</v>
      </c>
      <c r="CI64" s="61">
        <v>1</v>
      </c>
      <c r="CJ64" s="61">
        <v>1</v>
      </c>
      <c r="CK64" s="60">
        <v>1</v>
      </c>
      <c r="CL64" s="60">
        <v>1</v>
      </c>
      <c r="CM64" s="61">
        <v>1</v>
      </c>
      <c r="CN64" s="60">
        <v>0</v>
      </c>
      <c r="CO64" s="60">
        <v>1</v>
      </c>
      <c r="CP64" s="61">
        <v>1</v>
      </c>
      <c r="CQ64" s="60">
        <v>1</v>
      </c>
      <c r="CR64" s="60">
        <v>1</v>
      </c>
      <c r="CS64" s="61">
        <v>1</v>
      </c>
      <c r="CT64" s="60">
        <v>1</v>
      </c>
      <c r="CU64" s="60">
        <v>1</v>
      </c>
      <c r="CV64" s="61">
        <v>1</v>
      </c>
      <c r="CW64" s="60">
        <v>1</v>
      </c>
      <c r="CX64" s="60">
        <v>1</v>
      </c>
      <c r="CY64" s="61">
        <v>1</v>
      </c>
      <c r="CZ64" s="60">
        <v>1</v>
      </c>
      <c r="DA64" s="60">
        <v>1</v>
      </c>
      <c r="DB64" s="60">
        <v>1</v>
      </c>
    </row>
    <row r="65" spans="1:106">
      <c r="A65" s="28">
        <v>55</v>
      </c>
      <c r="B65" s="269"/>
      <c r="C65" s="264" t="s">
        <v>133</v>
      </c>
      <c r="D65" s="265"/>
      <c r="E65" s="60">
        <v>0</v>
      </c>
      <c r="F65" s="60">
        <v>1</v>
      </c>
      <c r="G65" s="61">
        <v>1</v>
      </c>
      <c r="H65" s="60">
        <v>0</v>
      </c>
      <c r="I65" s="60">
        <v>0</v>
      </c>
      <c r="J65" s="61">
        <v>1</v>
      </c>
      <c r="K65" s="60">
        <v>1</v>
      </c>
      <c r="L65" s="60">
        <v>1</v>
      </c>
      <c r="M65" s="60">
        <v>1</v>
      </c>
      <c r="N65" s="60">
        <v>1</v>
      </c>
      <c r="O65" s="60">
        <v>1</v>
      </c>
      <c r="P65" s="61">
        <v>1</v>
      </c>
      <c r="Q65" s="60">
        <v>0</v>
      </c>
      <c r="R65" s="60">
        <v>0</v>
      </c>
      <c r="S65" s="61">
        <v>0</v>
      </c>
      <c r="T65" s="60">
        <v>0</v>
      </c>
      <c r="U65" s="60">
        <v>0</v>
      </c>
      <c r="V65" s="60">
        <v>0</v>
      </c>
      <c r="W65" s="60">
        <v>0</v>
      </c>
      <c r="X65" s="60">
        <v>1</v>
      </c>
      <c r="Y65" s="61">
        <v>1</v>
      </c>
      <c r="Z65" s="60">
        <v>1</v>
      </c>
      <c r="AA65" s="60">
        <v>1</v>
      </c>
      <c r="AB65" s="61">
        <v>1</v>
      </c>
      <c r="AC65" s="60">
        <v>1</v>
      </c>
      <c r="AD65" s="60">
        <v>1</v>
      </c>
      <c r="AE65" s="61">
        <v>1</v>
      </c>
      <c r="AF65" s="60">
        <v>1</v>
      </c>
      <c r="AG65" s="60">
        <v>1</v>
      </c>
      <c r="AH65" s="61">
        <v>1</v>
      </c>
      <c r="AI65" s="60">
        <v>0</v>
      </c>
      <c r="AJ65" s="60">
        <v>0</v>
      </c>
      <c r="AK65" s="61">
        <v>1</v>
      </c>
      <c r="AL65" s="60">
        <v>1</v>
      </c>
      <c r="AM65" s="60">
        <v>1</v>
      </c>
      <c r="AN65" s="61">
        <v>1</v>
      </c>
      <c r="AO65" s="60">
        <v>0</v>
      </c>
      <c r="AP65" s="60">
        <v>0</v>
      </c>
      <c r="AQ65" s="61">
        <v>0</v>
      </c>
      <c r="AR65" s="60">
        <v>1</v>
      </c>
      <c r="AS65" s="60">
        <v>1</v>
      </c>
      <c r="AT65" s="61">
        <v>1</v>
      </c>
      <c r="AU65" s="60">
        <v>0</v>
      </c>
      <c r="AV65" s="60">
        <v>0</v>
      </c>
      <c r="AW65" s="61">
        <v>0</v>
      </c>
      <c r="AX65" s="60">
        <v>1</v>
      </c>
      <c r="AY65" s="60">
        <v>1</v>
      </c>
      <c r="AZ65" s="61">
        <v>1</v>
      </c>
      <c r="BA65" s="60">
        <v>1</v>
      </c>
      <c r="BB65" s="60">
        <v>0</v>
      </c>
      <c r="BC65" s="61">
        <v>0</v>
      </c>
      <c r="BD65" s="60">
        <v>0</v>
      </c>
      <c r="BE65" s="60">
        <v>0</v>
      </c>
      <c r="BF65" s="60">
        <v>0</v>
      </c>
      <c r="BG65" s="60">
        <v>1</v>
      </c>
      <c r="BH65" s="60">
        <v>1</v>
      </c>
      <c r="BI65" s="61">
        <v>0</v>
      </c>
      <c r="BJ65" s="60">
        <v>0</v>
      </c>
      <c r="BK65" s="60">
        <v>0</v>
      </c>
      <c r="BL65" s="61">
        <v>1</v>
      </c>
      <c r="BM65" s="60">
        <v>1</v>
      </c>
      <c r="BN65" s="60">
        <v>1</v>
      </c>
      <c r="BO65" s="61">
        <v>1</v>
      </c>
      <c r="BP65" s="60">
        <v>1</v>
      </c>
      <c r="BQ65" s="60">
        <v>1</v>
      </c>
      <c r="BR65" s="61">
        <v>1</v>
      </c>
      <c r="BS65" s="60">
        <v>0</v>
      </c>
      <c r="BT65" s="60">
        <v>0</v>
      </c>
      <c r="BU65" s="61">
        <v>0</v>
      </c>
      <c r="BV65" s="60">
        <v>0</v>
      </c>
      <c r="BW65" s="60">
        <v>0</v>
      </c>
      <c r="BX65" s="60">
        <v>0</v>
      </c>
      <c r="BY65" s="60">
        <v>0</v>
      </c>
      <c r="BZ65" s="60">
        <v>0</v>
      </c>
      <c r="CA65" s="61">
        <v>1</v>
      </c>
      <c r="CB65" s="60">
        <v>1</v>
      </c>
      <c r="CC65" s="60">
        <v>1</v>
      </c>
      <c r="CD65" s="60">
        <v>1</v>
      </c>
      <c r="CE65" s="60">
        <v>0</v>
      </c>
      <c r="CF65" s="60">
        <v>0</v>
      </c>
      <c r="CG65" s="60">
        <v>0</v>
      </c>
      <c r="CH65" s="60">
        <v>0</v>
      </c>
      <c r="CI65" s="61">
        <v>0</v>
      </c>
      <c r="CJ65" s="61">
        <v>0</v>
      </c>
      <c r="CK65" s="60">
        <v>1</v>
      </c>
      <c r="CL65" s="60">
        <v>1</v>
      </c>
      <c r="CM65" s="61">
        <v>0</v>
      </c>
      <c r="CN65" s="60">
        <v>0</v>
      </c>
      <c r="CO65" s="60">
        <v>0</v>
      </c>
      <c r="CP65" s="61">
        <v>0</v>
      </c>
      <c r="CQ65" s="60">
        <v>1</v>
      </c>
      <c r="CR65" s="60">
        <v>0</v>
      </c>
      <c r="CS65" s="61">
        <v>1</v>
      </c>
      <c r="CT65" s="60">
        <v>0</v>
      </c>
      <c r="CU65" s="60">
        <v>0</v>
      </c>
      <c r="CV65" s="61">
        <v>0</v>
      </c>
      <c r="CW65" s="60">
        <v>0</v>
      </c>
      <c r="CX65" s="60">
        <v>0</v>
      </c>
      <c r="CY65" s="61">
        <v>0</v>
      </c>
      <c r="CZ65" s="60">
        <v>1</v>
      </c>
      <c r="DA65" s="60">
        <v>1</v>
      </c>
      <c r="DB65" s="60">
        <v>1</v>
      </c>
    </row>
    <row r="66" spans="1:106">
      <c r="A66" s="28">
        <v>56</v>
      </c>
      <c r="B66" s="269"/>
      <c r="C66" s="264" t="s">
        <v>134</v>
      </c>
      <c r="D66" s="265"/>
      <c r="E66" s="60">
        <v>1</v>
      </c>
      <c r="F66" s="60">
        <v>1</v>
      </c>
      <c r="G66" s="61">
        <v>1</v>
      </c>
      <c r="H66" s="60">
        <v>0</v>
      </c>
      <c r="I66" s="60">
        <v>0</v>
      </c>
      <c r="J66" s="61">
        <v>1</v>
      </c>
      <c r="K66" s="60">
        <v>1</v>
      </c>
      <c r="L66" s="60">
        <v>1</v>
      </c>
      <c r="M66" s="60">
        <v>1</v>
      </c>
      <c r="N66" s="60">
        <v>1</v>
      </c>
      <c r="O66" s="60">
        <v>1</v>
      </c>
      <c r="P66" s="61">
        <v>1</v>
      </c>
      <c r="Q66" s="60">
        <v>1</v>
      </c>
      <c r="R66" s="60">
        <v>1</v>
      </c>
      <c r="S66" s="61">
        <v>1</v>
      </c>
      <c r="T66" s="60">
        <v>1</v>
      </c>
      <c r="U66" s="60">
        <v>1</v>
      </c>
      <c r="V66" s="61">
        <v>1</v>
      </c>
      <c r="W66" s="60">
        <v>0</v>
      </c>
      <c r="X66" s="60">
        <v>1</v>
      </c>
      <c r="Y66" s="61">
        <v>1</v>
      </c>
      <c r="Z66" s="60">
        <v>1</v>
      </c>
      <c r="AA66" s="60">
        <v>1</v>
      </c>
      <c r="AB66" s="61">
        <v>1</v>
      </c>
      <c r="AC66" s="60">
        <v>1</v>
      </c>
      <c r="AD66" s="60">
        <v>1</v>
      </c>
      <c r="AE66" s="61">
        <v>1</v>
      </c>
      <c r="AF66" s="60">
        <v>1</v>
      </c>
      <c r="AG66" s="60">
        <v>1</v>
      </c>
      <c r="AH66" s="61">
        <v>1</v>
      </c>
      <c r="AI66" s="60">
        <v>0</v>
      </c>
      <c r="AJ66" s="60">
        <v>0</v>
      </c>
      <c r="AK66" s="61">
        <v>1</v>
      </c>
      <c r="AL66" s="60">
        <v>1</v>
      </c>
      <c r="AM66" s="60">
        <v>1</v>
      </c>
      <c r="AN66" s="61">
        <v>1</v>
      </c>
      <c r="AO66" s="60">
        <v>0</v>
      </c>
      <c r="AP66" s="60">
        <v>1</v>
      </c>
      <c r="AQ66" s="61">
        <v>1</v>
      </c>
      <c r="AR66" s="60">
        <v>1</v>
      </c>
      <c r="AS66" s="60">
        <v>1</v>
      </c>
      <c r="AT66" s="61">
        <v>1</v>
      </c>
      <c r="AU66" s="60">
        <v>0</v>
      </c>
      <c r="AV66" s="60">
        <v>0</v>
      </c>
      <c r="AW66" s="61">
        <v>1</v>
      </c>
      <c r="AX66" s="60">
        <v>1</v>
      </c>
      <c r="AY66" s="60">
        <v>1</v>
      </c>
      <c r="AZ66" s="61">
        <v>1</v>
      </c>
      <c r="BA66" s="60">
        <v>0</v>
      </c>
      <c r="BB66" s="60">
        <v>1</v>
      </c>
      <c r="BC66" s="61">
        <v>1</v>
      </c>
      <c r="BD66" s="60">
        <v>0</v>
      </c>
      <c r="BE66" s="60">
        <v>1</v>
      </c>
      <c r="BF66" s="60">
        <v>1</v>
      </c>
      <c r="BG66" s="60">
        <v>1</v>
      </c>
      <c r="BH66" s="60">
        <v>1</v>
      </c>
      <c r="BI66" s="61">
        <v>1</v>
      </c>
      <c r="BJ66" s="60">
        <v>1</v>
      </c>
      <c r="BK66" s="60">
        <v>1</v>
      </c>
      <c r="BL66" s="61">
        <v>1</v>
      </c>
      <c r="BM66" s="60">
        <v>1</v>
      </c>
      <c r="BN66" s="60">
        <v>1</v>
      </c>
      <c r="BO66" s="61">
        <v>1</v>
      </c>
      <c r="BP66" s="60">
        <v>1</v>
      </c>
      <c r="BQ66" s="60">
        <v>1</v>
      </c>
      <c r="BR66" s="61">
        <v>1</v>
      </c>
      <c r="BS66" s="60">
        <v>0</v>
      </c>
      <c r="BT66" s="60">
        <v>0</v>
      </c>
      <c r="BU66" s="61">
        <v>0</v>
      </c>
      <c r="BV66" s="60">
        <v>0</v>
      </c>
      <c r="BW66" s="60">
        <v>1</v>
      </c>
      <c r="BX66" s="60">
        <v>1</v>
      </c>
      <c r="BY66" s="60">
        <v>0</v>
      </c>
      <c r="BZ66" s="60">
        <v>1</v>
      </c>
      <c r="CA66" s="61">
        <v>1</v>
      </c>
      <c r="CB66" s="60">
        <v>1</v>
      </c>
      <c r="CC66" s="60">
        <v>1</v>
      </c>
      <c r="CD66" s="60">
        <v>1</v>
      </c>
      <c r="CE66" s="60">
        <v>0</v>
      </c>
      <c r="CF66" s="60">
        <v>1</v>
      </c>
      <c r="CG66" s="60">
        <v>1</v>
      </c>
      <c r="CH66" s="60">
        <v>0</v>
      </c>
      <c r="CI66" s="61">
        <v>1</v>
      </c>
      <c r="CJ66" s="61">
        <v>1</v>
      </c>
      <c r="CK66" s="60">
        <v>1</v>
      </c>
      <c r="CL66" s="60">
        <v>1</v>
      </c>
      <c r="CM66" s="61">
        <v>1</v>
      </c>
      <c r="CN66" s="60">
        <v>0</v>
      </c>
      <c r="CO66" s="60">
        <v>0</v>
      </c>
      <c r="CP66" s="61">
        <v>1</v>
      </c>
      <c r="CQ66" s="60">
        <v>1</v>
      </c>
      <c r="CR66" s="60">
        <v>1</v>
      </c>
      <c r="CS66" s="61">
        <v>1</v>
      </c>
      <c r="CT66" s="60">
        <v>1</v>
      </c>
      <c r="CU66" s="60">
        <v>1</v>
      </c>
      <c r="CV66" s="61">
        <v>1</v>
      </c>
      <c r="CW66" s="60">
        <v>1</v>
      </c>
      <c r="CX66" s="60">
        <v>1</v>
      </c>
      <c r="CY66" s="61">
        <v>1</v>
      </c>
      <c r="CZ66" s="60">
        <v>1</v>
      </c>
      <c r="DA66" s="60">
        <v>1</v>
      </c>
      <c r="DB66" s="60">
        <v>1</v>
      </c>
    </row>
    <row r="67" spans="1:106">
      <c r="A67" s="28">
        <v>57</v>
      </c>
      <c r="B67" s="269"/>
      <c r="C67" s="264" t="s">
        <v>135</v>
      </c>
      <c r="D67" s="265"/>
      <c r="E67" s="60">
        <v>1</v>
      </c>
      <c r="F67" s="60">
        <v>0</v>
      </c>
      <c r="G67" s="61">
        <v>0</v>
      </c>
      <c r="H67" s="60">
        <v>0</v>
      </c>
      <c r="I67" s="60">
        <v>0</v>
      </c>
      <c r="J67" s="61">
        <v>1</v>
      </c>
      <c r="K67" s="60">
        <v>1</v>
      </c>
      <c r="L67" s="60">
        <v>1</v>
      </c>
      <c r="M67" s="60">
        <v>1</v>
      </c>
      <c r="N67" s="60">
        <v>1</v>
      </c>
      <c r="O67" s="60">
        <v>1</v>
      </c>
      <c r="P67" s="61">
        <v>1</v>
      </c>
      <c r="Q67" s="60">
        <v>0</v>
      </c>
      <c r="R67" s="60">
        <v>0</v>
      </c>
      <c r="S67" s="61">
        <v>0</v>
      </c>
      <c r="T67" s="60">
        <v>1</v>
      </c>
      <c r="U67" s="60">
        <v>1</v>
      </c>
      <c r="V67" s="61">
        <v>1</v>
      </c>
      <c r="W67" s="60">
        <v>0</v>
      </c>
      <c r="X67" s="60">
        <v>1</v>
      </c>
      <c r="Y67" s="61">
        <v>0</v>
      </c>
      <c r="Z67" s="60">
        <v>1</v>
      </c>
      <c r="AA67" s="60">
        <v>1</v>
      </c>
      <c r="AB67" s="61">
        <v>1</v>
      </c>
      <c r="AC67" s="60">
        <v>1</v>
      </c>
      <c r="AD67" s="60">
        <v>1</v>
      </c>
      <c r="AE67" s="61">
        <v>1</v>
      </c>
      <c r="AF67" s="60">
        <v>1</v>
      </c>
      <c r="AG67" s="60">
        <v>1</v>
      </c>
      <c r="AH67" s="61">
        <v>1</v>
      </c>
      <c r="AI67" s="60">
        <v>0</v>
      </c>
      <c r="AJ67" s="60">
        <v>0</v>
      </c>
      <c r="AK67" s="61">
        <v>1</v>
      </c>
      <c r="AL67" s="60">
        <v>1</v>
      </c>
      <c r="AM67" s="60">
        <v>1</v>
      </c>
      <c r="AN67" s="61">
        <v>1</v>
      </c>
      <c r="AO67" s="60">
        <v>0</v>
      </c>
      <c r="AP67" s="60">
        <v>0</v>
      </c>
      <c r="AQ67" s="61">
        <v>0</v>
      </c>
      <c r="AR67" s="60">
        <v>1</v>
      </c>
      <c r="AS67" s="60">
        <v>1</v>
      </c>
      <c r="AT67" s="61">
        <v>1</v>
      </c>
      <c r="AU67" s="60">
        <v>0</v>
      </c>
      <c r="AV67" s="60">
        <v>0</v>
      </c>
      <c r="AW67" s="61">
        <v>0</v>
      </c>
      <c r="AX67" s="60">
        <v>1</v>
      </c>
      <c r="AY67" s="60">
        <v>1</v>
      </c>
      <c r="AZ67" s="61">
        <v>1</v>
      </c>
      <c r="BA67" s="60">
        <v>0</v>
      </c>
      <c r="BB67" s="60">
        <v>1</v>
      </c>
      <c r="BC67" s="61">
        <v>1</v>
      </c>
      <c r="BD67" s="60">
        <v>1</v>
      </c>
      <c r="BE67" s="60">
        <v>1</v>
      </c>
      <c r="BF67" s="60">
        <v>1</v>
      </c>
      <c r="BG67" s="60">
        <v>0</v>
      </c>
      <c r="BH67" s="60">
        <v>0</v>
      </c>
      <c r="BI67" s="61">
        <v>1</v>
      </c>
      <c r="BJ67" s="60">
        <v>0</v>
      </c>
      <c r="BK67" s="60">
        <v>1</v>
      </c>
      <c r="BL67" s="61">
        <v>1</v>
      </c>
      <c r="BM67" s="60">
        <v>1</v>
      </c>
      <c r="BN67" s="60">
        <v>1</v>
      </c>
      <c r="BO67" s="61">
        <v>1</v>
      </c>
      <c r="BP67" s="60">
        <v>1</v>
      </c>
      <c r="BQ67" s="60">
        <v>1</v>
      </c>
      <c r="BR67" s="61">
        <v>1</v>
      </c>
      <c r="BS67" s="60">
        <v>0</v>
      </c>
      <c r="BT67" s="60">
        <v>0</v>
      </c>
      <c r="BU67" s="61">
        <v>0</v>
      </c>
      <c r="BV67" s="60">
        <v>1</v>
      </c>
      <c r="BW67" s="60">
        <v>1</v>
      </c>
      <c r="BX67" s="60">
        <v>1</v>
      </c>
      <c r="BY67" s="60">
        <v>1</v>
      </c>
      <c r="BZ67" s="60">
        <v>0</v>
      </c>
      <c r="CA67" s="61">
        <v>1</v>
      </c>
      <c r="CB67" s="60">
        <v>1</v>
      </c>
      <c r="CC67" s="60">
        <v>1</v>
      </c>
      <c r="CD67" s="60">
        <v>1</v>
      </c>
      <c r="CE67" s="60">
        <v>1</v>
      </c>
      <c r="CF67" s="60">
        <v>1</v>
      </c>
      <c r="CG67" s="60">
        <v>1</v>
      </c>
      <c r="CH67" s="60">
        <v>0</v>
      </c>
      <c r="CI67" s="61">
        <v>1</v>
      </c>
      <c r="CJ67" s="61">
        <v>1</v>
      </c>
      <c r="CK67" s="60">
        <v>0</v>
      </c>
      <c r="CL67" s="60">
        <v>0</v>
      </c>
      <c r="CM67" s="61">
        <v>1</v>
      </c>
      <c r="CN67" s="60">
        <v>0</v>
      </c>
      <c r="CO67" s="60">
        <v>0</v>
      </c>
      <c r="CP67" s="61">
        <v>0</v>
      </c>
      <c r="CQ67" s="60">
        <v>0</v>
      </c>
      <c r="CR67" s="60">
        <v>0</v>
      </c>
      <c r="CS67" s="61">
        <v>0</v>
      </c>
      <c r="CT67" s="60">
        <v>1</v>
      </c>
      <c r="CU67" s="60">
        <v>1</v>
      </c>
      <c r="CV67" s="61">
        <v>1</v>
      </c>
      <c r="CW67" s="60">
        <v>1</v>
      </c>
      <c r="CX67" s="60">
        <v>1</v>
      </c>
      <c r="CY67" s="61">
        <v>1</v>
      </c>
      <c r="CZ67" s="60">
        <v>1</v>
      </c>
      <c r="DA67" s="60">
        <v>1</v>
      </c>
      <c r="DB67" s="60">
        <v>1</v>
      </c>
    </row>
    <row r="68" spans="1:106">
      <c r="A68" s="28">
        <v>58</v>
      </c>
      <c r="B68" s="270"/>
      <c r="C68" s="271" t="s">
        <v>274</v>
      </c>
      <c r="D68" s="265"/>
      <c r="E68" s="60">
        <v>0</v>
      </c>
      <c r="F68" s="60">
        <v>0</v>
      </c>
      <c r="G68" s="61">
        <v>0</v>
      </c>
      <c r="H68" s="60">
        <v>0</v>
      </c>
      <c r="I68" s="60">
        <v>0</v>
      </c>
      <c r="J68" s="61">
        <v>1</v>
      </c>
      <c r="K68" s="60">
        <v>1</v>
      </c>
      <c r="L68" s="60">
        <v>1</v>
      </c>
      <c r="M68" s="60">
        <v>1</v>
      </c>
      <c r="N68" s="60">
        <v>1</v>
      </c>
      <c r="O68" s="60">
        <v>1</v>
      </c>
      <c r="P68" s="61">
        <v>0</v>
      </c>
      <c r="Q68" s="60">
        <v>0</v>
      </c>
      <c r="R68" s="60">
        <v>0</v>
      </c>
      <c r="S68" s="61">
        <v>0</v>
      </c>
      <c r="T68" s="60">
        <v>0</v>
      </c>
      <c r="U68" s="60">
        <v>0</v>
      </c>
      <c r="V68" s="61">
        <v>0</v>
      </c>
      <c r="W68" s="60">
        <v>1</v>
      </c>
      <c r="X68" s="60">
        <v>1</v>
      </c>
      <c r="Y68" s="61">
        <v>0</v>
      </c>
      <c r="Z68" s="60">
        <v>0</v>
      </c>
      <c r="AA68" s="60">
        <v>1</v>
      </c>
      <c r="AB68" s="61">
        <v>1</v>
      </c>
      <c r="AC68" s="60">
        <v>1</v>
      </c>
      <c r="AD68" s="60">
        <v>1</v>
      </c>
      <c r="AE68" s="61">
        <v>1</v>
      </c>
      <c r="AF68" s="60">
        <v>1</v>
      </c>
      <c r="AG68" s="60">
        <v>1</v>
      </c>
      <c r="AH68" s="61">
        <v>1</v>
      </c>
      <c r="AI68" s="60">
        <v>0</v>
      </c>
      <c r="AJ68" s="60">
        <v>0</v>
      </c>
      <c r="AK68" s="61">
        <v>1</v>
      </c>
      <c r="AL68" s="60">
        <v>1</v>
      </c>
      <c r="AM68" s="60">
        <v>1</v>
      </c>
      <c r="AN68" s="61">
        <v>1</v>
      </c>
      <c r="AO68" s="60">
        <v>0</v>
      </c>
      <c r="AP68" s="60">
        <v>0</v>
      </c>
      <c r="AQ68" s="61">
        <v>1</v>
      </c>
      <c r="AR68" s="60">
        <v>1</v>
      </c>
      <c r="AS68" s="60">
        <v>1</v>
      </c>
      <c r="AT68" s="61">
        <v>1</v>
      </c>
      <c r="AU68" s="60">
        <v>0</v>
      </c>
      <c r="AV68" s="60">
        <v>0</v>
      </c>
      <c r="AW68" s="61">
        <v>0</v>
      </c>
      <c r="AX68" s="60">
        <v>1</v>
      </c>
      <c r="AY68" s="60">
        <v>1</v>
      </c>
      <c r="AZ68" s="61">
        <v>1</v>
      </c>
      <c r="BA68" s="60">
        <v>0</v>
      </c>
      <c r="BB68" s="60">
        <v>1</v>
      </c>
      <c r="BC68" s="61">
        <v>1</v>
      </c>
      <c r="BD68" s="60">
        <v>0</v>
      </c>
      <c r="BE68" s="60">
        <v>0</v>
      </c>
      <c r="BF68" s="60">
        <v>0</v>
      </c>
      <c r="BG68" s="60">
        <v>0</v>
      </c>
      <c r="BH68" s="60">
        <v>0</v>
      </c>
      <c r="BI68" s="61">
        <v>0</v>
      </c>
      <c r="BJ68" s="60">
        <v>0</v>
      </c>
      <c r="BK68" s="60">
        <v>0</v>
      </c>
      <c r="BL68" s="61">
        <v>0</v>
      </c>
      <c r="BM68" s="60">
        <v>1</v>
      </c>
      <c r="BN68" s="60">
        <v>1</v>
      </c>
      <c r="BO68" s="61">
        <v>1</v>
      </c>
      <c r="BP68" s="60">
        <v>1</v>
      </c>
      <c r="BQ68" s="60">
        <v>1</v>
      </c>
      <c r="BR68" s="61">
        <v>1</v>
      </c>
      <c r="BS68" s="60">
        <v>0</v>
      </c>
      <c r="BT68" s="60">
        <v>0</v>
      </c>
      <c r="BU68" s="61">
        <v>0</v>
      </c>
      <c r="BV68" s="60">
        <v>0</v>
      </c>
      <c r="BW68" s="60">
        <v>0</v>
      </c>
      <c r="BX68" s="60">
        <v>0</v>
      </c>
      <c r="BY68" s="60">
        <v>0</v>
      </c>
      <c r="BZ68" s="60">
        <v>0</v>
      </c>
      <c r="CA68" s="61">
        <v>1</v>
      </c>
      <c r="CB68" s="60">
        <v>1</v>
      </c>
      <c r="CC68" s="60">
        <v>1</v>
      </c>
      <c r="CD68" s="60">
        <v>1</v>
      </c>
      <c r="CE68" s="60">
        <v>0</v>
      </c>
      <c r="CF68" s="60">
        <v>0</v>
      </c>
      <c r="CG68" s="60">
        <v>0</v>
      </c>
      <c r="CH68" s="60">
        <v>0</v>
      </c>
      <c r="CI68" s="61">
        <v>0</v>
      </c>
      <c r="CJ68" s="61">
        <v>0</v>
      </c>
      <c r="CK68" s="60">
        <v>0</v>
      </c>
      <c r="CL68" s="60">
        <v>0</v>
      </c>
      <c r="CM68" s="61">
        <v>0</v>
      </c>
      <c r="CN68" s="60">
        <v>0</v>
      </c>
      <c r="CO68" s="60">
        <v>0</v>
      </c>
      <c r="CP68" s="61">
        <v>0</v>
      </c>
      <c r="CQ68" s="60">
        <v>0</v>
      </c>
      <c r="CR68" s="60">
        <v>0</v>
      </c>
      <c r="CS68" s="61">
        <v>0</v>
      </c>
      <c r="CT68" s="60">
        <v>0</v>
      </c>
      <c r="CU68" s="60">
        <v>0</v>
      </c>
      <c r="CV68" s="61">
        <v>0</v>
      </c>
      <c r="CW68" s="60">
        <v>0</v>
      </c>
      <c r="CX68" s="60">
        <v>0</v>
      </c>
      <c r="CY68" s="61">
        <v>0</v>
      </c>
      <c r="CZ68" s="60">
        <v>1</v>
      </c>
      <c r="DA68" s="60">
        <v>1</v>
      </c>
      <c r="DB68" s="60">
        <v>1</v>
      </c>
    </row>
    <row r="69" spans="1:106">
      <c r="A69" s="28">
        <v>59</v>
      </c>
      <c r="B69" s="268" t="s">
        <v>136</v>
      </c>
      <c r="C69" s="264" t="s">
        <v>137</v>
      </c>
      <c r="D69" s="265"/>
      <c r="E69" s="60">
        <v>1</v>
      </c>
      <c r="F69" s="60">
        <v>1</v>
      </c>
      <c r="G69" s="61">
        <v>1</v>
      </c>
      <c r="H69" s="60">
        <v>0</v>
      </c>
      <c r="I69" s="60">
        <v>0</v>
      </c>
      <c r="J69" s="61">
        <v>1</v>
      </c>
      <c r="K69" s="60">
        <v>1</v>
      </c>
      <c r="L69" s="60">
        <v>1</v>
      </c>
      <c r="M69" s="60">
        <v>1</v>
      </c>
      <c r="N69" s="60">
        <v>1</v>
      </c>
      <c r="O69" s="60">
        <v>1</v>
      </c>
      <c r="P69" s="61">
        <v>1</v>
      </c>
      <c r="Q69" s="60">
        <v>0</v>
      </c>
      <c r="R69" s="60">
        <v>1</v>
      </c>
      <c r="S69" s="61">
        <v>0</v>
      </c>
      <c r="T69" s="60">
        <v>0</v>
      </c>
      <c r="U69" s="60">
        <v>0</v>
      </c>
      <c r="V69" s="61">
        <v>0</v>
      </c>
      <c r="W69" s="60">
        <v>1</v>
      </c>
      <c r="X69" s="60">
        <v>1</v>
      </c>
      <c r="Y69" s="61">
        <v>1</v>
      </c>
      <c r="Z69" s="60">
        <v>0</v>
      </c>
      <c r="AA69" s="60">
        <v>1</v>
      </c>
      <c r="AB69" s="61">
        <v>1</v>
      </c>
      <c r="AC69" s="60">
        <v>1</v>
      </c>
      <c r="AD69" s="60">
        <v>1</v>
      </c>
      <c r="AE69" s="61">
        <v>1</v>
      </c>
      <c r="AF69" s="60">
        <v>1</v>
      </c>
      <c r="AG69" s="60">
        <v>1</v>
      </c>
      <c r="AH69" s="61">
        <v>1</v>
      </c>
      <c r="AI69" s="60">
        <v>0</v>
      </c>
      <c r="AJ69" s="60">
        <v>0</v>
      </c>
      <c r="AK69" s="61">
        <v>0</v>
      </c>
      <c r="AL69" s="60">
        <v>1</v>
      </c>
      <c r="AM69" s="60">
        <v>1</v>
      </c>
      <c r="AN69" s="61">
        <v>1</v>
      </c>
      <c r="AO69" s="60">
        <v>0</v>
      </c>
      <c r="AP69" s="60">
        <v>1</v>
      </c>
      <c r="AQ69" s="61">
        <v>1</v>
      </c>
      <c r="AR69" s="60">
        <v>1</v>
      </c>
      <c r="AS69" s="60">
        <v>1</v>
      </c>
      <c r="AT69" s="61">
        <v>1</v>
      </c>
      <c r="AU69" s="60">
        <v>0</v>
      </c>
      <c r="AV69" s="60">
        <v>1</v>
      </c>
      <c r="AW69" s="61">
        <v>1</v>
      </c>
      <c r="AX69" s="60">
        <v>1</v>
      </c>
      <c r="AY69" s="60">
        <v>1</v>
      </c>
      <c r="AZ69" s="61">
        <v>1</v>
      </c>
      <c r="BA69" s="60">
        <v>0</v>
      </c>
      <c r="BB69" s="60">
        <v>0</v>
      </c>
      <c r="BC69" s="61">
        <v>0</v>
      </c>
      <c r="BD69" s="60">
        <v>1</v>
      </c>
      <c r="BE69" s="60">
        <v>1</v>
      </c>
      <c r="BF69" s="60">
        <v>1</v>
      </c>
      <c r="BG69" s="60">
        <v>0</v>
      </c>
      <c r="BH69" s="60">
        <v>0</v>
      </c>
      <c r="BI69" s="61">
        <v>0</v>
      </c>
      <c r="BJ69" s="60">
        <v>0</v>
      </c>
      <c r="BK69" s="60">
        <v>0</v>
      </c>
      <c r="BL69" s="61">
        <v>0</v>
      </c>
      <c r="BM69" s="60">
        <v>1</v>
      </c>
      <c r="BN69" s="60">
        <v>1</v>
      </c>
      <c r="BO69" s="61">
        <v>1</v>
      </c>
      <c r="BP69" s="60">
        <v>1</v>
      </c>
      <c r="BQ69" s="60">
        <v>1</v>
      </c>
      <c r="BR69" s="61">
        <v>1</v>
      </c>
      <c r="BS69" s="60">
        <v>1</v>
      </c>
      <c r="BT69" s="60">
        <v>1</v>
      </c>
      <c r="BU69" s="61">
        <v>1</v>
      </c>
      <c r="BV69" s="60">
        <v>1</v>
      </c>
      <c r="BW69" s="60">
        <v>1</v>
      </c>
      <c r="BX69" s="60">
        <v>1</v>
      </c>
      <c r="BY69" s="60">
        <v>0</v>
      </c>
      <c r="BZ69" s="60">
        <v>1</v>
      </c>
      <c r="CA69" s="61">
        <v>1</v>
      </c>
      <c r="CB69" s="60">
        <v>1</v>
      </c>
      <c r="CC69" s="60">
        <v>1</v>
      </c>
      <c r="CD69" s="60">
        <v>1</v>
      </c>
      <c r="CE69" s="60">
        <v>1</v>
      </c>
      <c r="CF69" s="60">
        <v>1</v>
      </c>
      <c r="CG69" s="60">
        <v>1</v>
      </c>
      <c r="CH69" s="60">
        <v>0</v>
      </c>
      <c r="CI69" s="61">
        <v>0</v>
      </c>
      <c r="CJ69" s="61">
        <v>0</v>
      </c>
      <c r="CK69" s="60">
        <v>0</v>
      </c>
      <c r="CL69" s="60">
        <v>0</v>
      </c>
      <c r="CM69" s="61">
        <v>0</v>
      </c>
      <c r="CN69" s="60">
        <v>0</v>
      </c>
      <c r="CO69" s="60">
        <v>0</v>
      </c>
      <c r="CP69" s="61">
        <v>0</v>
      </c>
      <c r="CQ69" s="60">
        <v>1</v>
      </c>
      <c r="CR69" s="60">
        <v>1</v>
      </c>
      <c r="CS69" s="61">
        <v>1</v>
      </c>
      <c r="CT69" s="60">
        <v>0</v>
      </c>
      <c r="CU69" s="60">
        <v>0</v>
      </c>
      <c r="CV69" s="61">
        <v>0</v>
      </c>
      <c r="CW69" s="60">
        <v>1</v>
      </c>
      <c r="CX69" s="60">
        <v>1</v>
      </c>
      <c r="CY69" s="61">
        <v>1</v>
      </c>
      <c r="CZ69" s="60">
        <v>1</v>
      </c>
      <c r="DA69" s="60">
        <v>1</v>
      </c>
      <c r="DB69" s="60">
        <v>1</v>
      </c>
    </row>
    <row r="70" spans="1:106">
      <c r="A70" s="28">
        <v>60</v>
      </c>
      <c r="B70" s="269"/>
      <c r="C70" s="271" t="s">
        <v>275</v>
      </c>
      <c r="D70" s="265"/>
      <c r="E70" s="60">
        <v>0</v>
      </c>
      <c r="F70" s="60">
        <v>1</v>
      </c>
      <c r="G70" s="61">
        <v>1</v>
      </c>
      <c r="H70" s="60">
        <v>0</v>
      </c>
      <c r="I70" s="60">
        <v>0</v>
      </c>
      <c r="J70" s="61">
        <v>1</v>
      </c>
      <c r="K70" s="60">
        <v>1</v>
      </c>
      <c r="L70" s="60">
        <v>1</v>
      </c>
      <c r="M70" s="60">
        <v>1</v>
      </c>
      <c r="N70" s="60">
        <v>1</v>
      </c>
      <c r="O70" s="60">
        <v>1</v>
      </c>
      <c r="P70" s="61">
        <v>1</v>
      </c>
      <c r="Q70" s="60">
        <v>0</v>
      </c>
      <c r="R70" s="60">
        <v>1</v>
      </c>
      <c r="S70" s="61">
        <v>1</v>
      </c>
      <c r="T70" s="60">
        <v>1</v>
      </c>
      <c r="U70" s="60">
        <v>1</v>
      </c>
      <c r="V70" s="61">
        <v>1</v>
      </c>
      <c r="W70" s="60">
        <v>0</v>
      </c>
      <c r="X70" s="60">
        <v>1</v>
      </c>
      <c r="Y70" s="61">
        <v>1</v>
      </c>
      <c r="Z70" s="60">
        <v>0</v>
      </c>
      <c r="AA70" s="60">
        <v>1</v>
      </c>
      <c r="AB70" s="61">
        <v>1</v>
      </c>
      <c r="AC70" s="60">
        <v>1</v>
      </c>
      <c r="AD70" s="60">
        <v>1</v>
      </c>
      <c r="AE70" s="61">
        <v>1</v>
      </c>
      <c r="AF70" s="60">
        <v>1</v>
      </c>
      <c r="AG70" s="60">
        <v>1</v>
      </c>
      <c r="AH70" s="61">
        <v>1</v>
      </c>
      <c r="AI70" s="60">
        <v>0</v>
      </c>
      <c r="AJ70" s="60">
        <v>0</v>
      </c>
      <c r="AK70" s="61">
        <v>0</v>
      </c>
      <c r="AL70" s="60">
        <v>1</v>
      </c>
      <c r="AM70" s="60">
        <v>1</v>
      </c>
      <c r="AN70" s="61">
        <v>1</v>
      </c>
      <c r="AO70" s="60">
        <v>0</v>
      </c>
      <c r="AP70" s="60">
        <v>1</v>
      </c>
      <c r="AQ70" s="61">
        <v>1</v>
      </c>
      <c r="AR70" s="60">
        <v>1</v>
      </c>
      <c r="AS70" s="60">
        <v>1</v>
      </c>
      <c r="AT70" s="61">
        <v>1</v>
      </c>
      <c r="AU70" s="60">
        <v>0</v>
      </c>
      <c r="AV70" s="60">
        <v>0</v>
      </c>
      <c r="AW70" s="61">
        <v>1</v>
      </c>
      <c r="AX70" s="60">
        <v>1</v>
      </c>
      <c r="AY70" s="60">
        <v>1</v>
      </c>
      <c r="AZ70" s="61">
        <v>1</v>
      </c>
      <c r="BA70" s="60">
        <v>1</v>
      </c>
      <c r="BB70" s="60">
        <v>1</v>
      </c>
      <c r="BC70" s="61">
        <v>1</v>
      </c>
      <c r="BD70" s="60">
        <v>1</v>
      </c>
      <c r="BE70" s="60">
        <v>1</v>
      </c>
      <c r="BF70" s="60">
        <v>1</v>
      </c>
      <c r="BG70" s="60">
        <v>1</v>
      </c>
      <c r="BH70" s="60">
        <v>1</v>
      </c>
      <c r="BI70" s="61">
        <v>1</v>
      </c>
      <c r="BJ70" s="60">
        <v>0</v>
      </c>
      <c r="BK70" s="60">
        <v>0</v>
      </c>
      <c r="BL70" s="61">
        <v>0</v>
      </c>
      <c r="BM70" s="60">
        <v>1</v>
      </c>
      <c r="BN70" s="60">
        <v>1</v>
      </c>
      <c r="BO70" s="61">
        <v>1</v>
      </c>
      <c r="BP70" s="60">
        <v>1</v>
      </c>
      <c r="BQ70" s="60">
        <v>1</v>
      </c>
      <c r="BR70" s="61">
        <v>1</v>
      </c>
      <c r="BS70" s="60">
        <v>0</v>
      </c>
      <c r="BT70" s="60">
        <v>0</v>
      </c>
      <c r="BU70" s="61">
        <v>0</v>
      </c>
      <c r="BV70" s="60">
        <v>1</v>
      </c>
      <c r="BW70" s="60">
        <v>1</v>
      </c>
      <c r="BX70" s="60">
        <v>1</v>
      </c>
      <c r="BY70" s="60">
        <v>0</v>
      </c>
      <c r="BZ70" s="60">
        <v>1</v>
      </c>
      <c r="CA70" s="61">
        <v>1</v>
      </c>
      <c r="CB70" s="60">
        <v>1</v>
      </c>
      <c r="CC70" s="60">
        <v>1</v>
      </c>
      <c r="CD70" s="60">
        <v>1</v>
      </c>
      <c r="CE70" s="60">
        <v>1</v>
      </c>
      <c r="CF70" s="60">
        <v>1</v>
      </c>
      <c r="CG70" s="60">
        <v>1</v>
      </c>
      <c r="CH70" s="60">
        <v>0</v>
      </c>
      <c r="CI70" s="61">
        <v>0</v>
      </c>
      <c r="CJ70" s="61">
        <v>0</v>
      </c>
      <c r="CK70" s="60">
        <v>1</v>
      </c>
      <c r="CL70" s="60">
        <v>1</v>
      </c>
      <c r="CM70" s="61">
        <v>1</v>
      </c>
      <c r="CN70" s="60">
        <v>0</v>
      </c>
      <c r="CO70" s="60">
        <v>0</v>
      </c>
      <c r="CP70" s="61">
        <v>0</v>
      </c>
      <c r="CQ70" s="60">
        <v>0</v>
      </c>
      <c r="CR70" s="60">
        <v>0</v>
      </c>
      <c r="CS70" s="61">
        <v>0</v>
      </c>
      <c r="CT70" s="60">
        <v>0</v>
      </c>
      <c r="CU70" s="60">
        <v>0</v>
      </c>
      <c r="CV70" s="61">
        <v>0</v>
      </c>
      <c r="CW70" s="60">
        <v>1</v>
      </c>
      <c r="CX70" s="60">
        <v>1</v>
      </c>
      <c r="CY70" s="61">
        <v>1</v>
      </c>
      <c r="CZ70" s="60">
        <v>1</v>
      </c>
      <c r="DA70" s="60">
        <v>1</v>
      </c>
      <c r="DB70" s="60">
        <v>1</v>
      </c>
    </row>
    <row r="71" spans="1:106">
      <c r="A71" s="28">
        <v>61</v>
      </c>
      <c r="B71" s="269"/>
      <c r="C71" s="264" t="s">
        <v>138</v>
      </c>
      <c r="D71" s="265"/>
      <c r="E71" s="60">
        <v>1</v>
      </c>
      <c r="F71" s="60">
        <v>1</v>
      </c>
      <c r="G71" s="61">
        <v>1</v>
      </c>
      <c r="H71" s="60">
        <v>0</v>
      </c>
      <c r="I71" s="60">
        <v>0</v>
      </c>
      <c r="J71" s="61">
        <v>1</v>
      </c>
      <c r="K71" s="60">
        <v>1</v>
      </c>
      <c r="L71" s="60">
        <v>1</v>
      </c>
      <c r="M71" s="60">
        <v>1</v>
      </c>
      <c r="N71" s="60">
        <v>1</v>
      </c>
      <c r="O71" s="60">
        <v>1</v>
      </c>
      <c r="P71" s="61">
        <v>1</v>
      </c>
      <c r="Q71" s="60">
        <v>0</v>
      </c>
      <c r="R71" s="60">
        <v>1</v>
      </c>
      <c r="S71" s="61">
        <v>1</v>
      </c>
      <c r="T71" s="60">
        <v>1</v>
      </c>
      <c r="U71" s="60">
        <v>1</v>
      </c>
      <c r="V71" s="61">
        <v>1</v>
      </c>
      <c r="W71" s="60">
        <v>0</v>
      </c>
      <c r="X71" s="60">
        <v>1</v>
      </c>
      <c r="Y71" s="61">
        <v>1</v>
      </c>
      <c r="Z71" s="60">
        <v>0</v>
      </c>
      <c r="AA71" s="60">
        <v>1</v>
      </c>
      <c r="AB71" s="61">
        <v>1</v>
      </c>
      <c r="AC71" s="60">
        <v>1</v>
      </c>
      <c r="AD71" s="60">
        <v>1</v>
      </c>
      <c r="AE71" s="61">
        <v>1</v>
      </c>
      <c r="AF71" s="60">
        <v>1</v>
      </c>
      <c r="AG71" s="60">
        <v>1</v>
      </c>
      <c r="AH71" s="61">
        <v>1</v>
      </c>
      <c r="AI71" s="60">
        <v>0</v>
      </c>
      <c r="AJ71" s="60">
        <v>0</v>
      </c>
      <c r="AK71" s="61">
        <v>0</v>
      </c>
      <c r="AL71" s="60">
        <v>1</v>
      </c>
      <c r="AM71" s="60">
        <v>1</v>
      </c>
      <c r="AN71" s="61">
        <v>1</v>
      </c>
      <c r="AO71" s="60">
        <v>1</v>
      </c>
      <c r="AP71" s="60">
        <v>1</v>
      </c>
      <c r="AQ71" s="61">
        <v>1</v>
      </c>
      <c r="AR71" s="60">
        <v>1</v>
      </c>
      <c r="AS71" s="60">
        <v>1</v>
      </c>
      <c r="AT71" s="61">
        <v>1</v>
      </c>
      <c r="AU71" s="60">
        <v>1</v>
      </c>
      <c r="AV71" s="60">
        <v>0</v>
      </c>
      <c r="AW71" s="61">
        <v>1</v>
      </c>
      <c r="AX71" s="60">
        <v>1</v>
      </c>
      <c r="AY71" s="60">
        <v>1</v>
      </c>
      <c r="AZ71" s="61">
        <v>1</v>
      </c>
      <c r="BA71" s="60">
        <v>0</v>
      </c>
      <c r="BB71" s="60">
        <v>1</v>
      </c>
      <c r="BC71" s="61">
        <v>1</v>
      </c>
      <c r="BD71" s="60">
        <v>1</v>
      </c>
      <c r="BE71" s="60">
        <v>1</v>
      </c>
      <c r="BF71" s="60">
        <v>1</v>
      </c>
      <c r="BG71" s="60">
        <v>1</v>
      </c>
      <c r="BH71" s="60">
        <v>1</v>
      </c>
      <c r="BI71" s="61">
        <v>1</v>
      </c>
      <c r="BJ71" s="60">
        <v>0</v>
      </c>
      <c r="BK71" s="60">
        <v>0</v>
      </c>
      <c r="BL71" s="61">
        <v>0</v>
      </c>
      <c r="BM71" s="60">
        <v>1</v>
      </c>
      <c r="BN71" s="60">
        <v>1</v>
      </c>
      <c r="BO71" s="61">
        <v>1</v>
      </c>
      <c r="BP71" s="60">
        <v>1</v>
      </c>
      <c r="BQ71" s="60">
        <v>1</v>
      </c>
      <c r="BR71" s="61">
        <v>1</v>
      </c>
      <c r="BS71" s="60">
        <v>0</v>
      </c>
      <c r="BT71" s="60">
        <v>0</v>
      </c>
      <c r="BU71" s="61">
        <v>0</v>
      </c>
      <c r="BV71" s="60">
        <v>1</v>
      </c>
      <c r="BW71" s="60">
        <v>1</v>
      </c>
      <c r="BX71" s="60">
        <v>1</v>
      </c>
      <c r="BY71" s="60">
        <v>0</v>
      </c>
      <c r="BZ71" s="60">
        <v>1</v>
      </c>
      <c r="CA71" s="61">
        <v>1</v>
      </c>
      <c r="CB71" s="60">
        <v>1</v>
      </c>
      <c r="CC71" s="60">
        <v>1</v>
      </c>
      <c r="CD71" s="60">
        <v>1</v>
      </c>
      <c r="CE71" s="60">
        <v>1</v>
      </c>
      <c r="CF71" s="60">
        <v>1</v>
      </c>
      <c r="CG71" s="60">
        <v>1</v>
      </c>
      <c r="CH71" s="60">
        <v>0</v>
      </c>
      <c r="CI71" s="61">
        <v>0</v>
      </c>
      <c r="CJ71" s="61">
        <v>0</v>
      </c>
      <c r="CK71" s="60">
        <v>1</v>
      </c>
      <c r="CL71" s="60">
        <v>1</v>
      </c>
      <c r="CM71" s="61">
        <v>1</v>
      </c>
      <c r="CN71" s="60">
        <v>0</v>
      </c>
      <c r="CO71" s="60">
        <v>0</v>
      </c>
      <c r="CP71" s="61">
        <v>0</v>
      </c>
      <c r="CQ71" s="60">
        <v>1</v>
      </c>
      <c r="CR71" s="60">
        <v>1</v>
      </c>
      <c r="CS71" s="61">
        <v>1</v>
      </c>
      <c r="CT71" s="60">
        <v>1</v>
      </c>
      <c r="CU71" s="60">
        <v>1</v>
      </c>
      <c r="CV71" s="61">
        <v>1</v>
      </c>
      <c r="CW71" s="60">
        <v>1</v>
      </c>
      <c r="CX71" s="60">
        <v>1</v>
      </c>
      <c r="CY71" s="61">
        <v>1</v>
      </c>
      <c r="CZ71" s="60">
        <v>1</v>
      </c>
      <c r="DA71" s="60">
        <v>1</v>
      </c>
      <c r="DB71" s="60">
        <v>1</v>
      </c>
    </row>
    <row r="72" spans="1:106">
      <c r="A72" s="28">
        <v>62</v>
      </c>
      <c r="B72" s="269"/>
      <c r="C72" s="264" t="s">
        <v>139</v>
      </c>
      <c r="D72" s="265"/>
      <c r="E72" s="60">
        <v>0</v>
      </c>
      <c r="F72" s="60">
        <v>1</v>
      </c>
      <c r="G72" s="61">
        <v>1</v>
      </c>
      <c r="H72" s="60">
        <v>0</v>
      </c>
      <c r="I72" s="60">
        <v>0</v>
      </c>
      <c r="J72" s="61">
        <v>1</v>
      </c>
      <c r="K72" s="60">
        <v>1</v>
      </c>
      <c r="L72" s="60">
        <v>1</v>
      </c>
      <c r="M72" s="60">
        <v>1</v>
      </c>
      <c r="N72" s="60">
        <v>1</v>
      </c>
      <c r="O72" s="60">
        <v>1</v>
      </c>
      <c r="P72" s="61">
        <v>0</v>
      </c>
      <c r="Q72" s="60">
        <v>0</v>
      </c>
      <c r="R72" s="60">
        <v>1</v>
      </c>
      <c r="S72" s="61">
        <v>1</v>
      </c>
      <c r="T72" s="60">
        <v>0</v>
      </c>
      <c r="U72" s="60">
        <v>0</v>
      </c>
      <c r="V72" s="60">
        <v>0</v>
      </c>
      <c r="W72" s="60">
        <v>0</v>
      </c>
      <c r="X72" s="60">
        <v>1</v>
      </c>
      <c r="Y72" s="61">
        <v>1</v>
      </c>
      <c r="Z72" s="60">
        <v>0</v>
      </c>
      <c r="AA72" s="60">
        <v>1</v>
      </c>
      <c r="AB72" s="61">
        <v>1</v>
      </c>
      <c r="AC72" s="60">
        <v>1</v>
      </c>
      <c r="AD72" s="60">
        <v>1</v>
      </c>
      <c r="AE72" s="61">
        <v>1</v>
      </c>
      <c r="AF72" s="60">
        <v>1</v>
      </c>
      <c r="AG72" s="60">
        <v>1</v>
      </c>
      <c r="AH72" s="61">
        <v>1</v>
      </c>
      <c r="AI72" s="60">
        <v>0</v>
      </c>
      <c r="AJ72" s="60">
        <v>0</v>
      </c>
      <c r="AK72" s="61">
        <v>0</v>
      </c>
      <c r="AL72" s="60">
        <v>1</v>
      </c>
      <c r="AM72" s="60">
        <v>1</v>
      </c>
      <c r="AN72" s="61">
        <v>1</v>
      </c>
      <c r="AO72" s="60">
        <v>0</v>
      </c>
      <c r="AP72" s="60">
        <v>1</v>
      </c>
      <c r="AQ72" s="61">
        <v>1</v>
      </c>
      <c r="AR72" s="60">
        <v>1</v>
      </c>
      <c r="AS72" s="60">
        <v>1</v>
      </c>
      <c r="AT72" s="61">
        <v>1</v>
      </c>
      <c r="AU72" s="60">
        <v>0</v>
      </c>
      <c r="AV72" s="60">
        <v>0</v>
      </c>
      <c r="AW72" s="61">
        <v>1</v>
      </c>
      <c r="AX72" s="60">
        <v>1</v>
      </c>
      <c r="AY72" s="60">
        <v>1</v>
      </c>
      <c r="AZ72" s="61">
        <v>1</v>
      </c>
      <c r="BA72" s="60">
        <v>0</v>
      </c>
      <c r="BB72" s="60">
        <v>1</v>
      </c>
      <c r="BC72" s="61">
        <v>1</v>
      </c>
      <c r="BD72" s="60">
        <v>1</v>
      </c>
      <c r="BE72" s="60">
        <v>1</v>
      </c>
      <c r="BF72" s="60">
        <v>1</v>
      </c>
      <c r="BG72" s="60">
        <v>0</v>
      </c>
      <c r="BH72" s="60">
        <v>0</v>
      </c>
      <c r="BI72" s="61">
        <v>0</v>
      </c>
      <c r="BJ72" s="60">
        <v>0</v>
      </c>
      <c r="BK72" s="60">
        <v>0</v>
      </c>
      <c r="BL72" s="61">
        <v>0</v>
      </c>
      <c r="BM72" s="60">
        <v>1</v>
      </c>
      <c r="BN72" s="60">
        <v>1</v>
      </c>
      <c r="BO72" s="61">
        <v>1</v>
      </c>
      <c r="BP72" s="60">
        <v>1</v>
      </c>
      <c r="BQ72" s="60">
        <v>1</v>
      </c>
      <c r="BR72" s="61">
        <v>1</v>
      </c>
      <c r="BS72" s="60">
        <v>0</v>
      </c>
      <c r="BT72" s="60">
        <v>0</v>
      </c>
      <c r="BU72" s="61">
        <v>0</v>
      </c>
      <c r="BV72" s="60">
        <v>1</v>
      </c>
      <c r="BW72" s="60">
        <v>1</v>
      </c>
      <c r="BX72" s="60">
        <v>1</v>
      </c>
      <c r="BY72" s="60">
        <v>0</v>
      </c>
      <c r="BZ72" s="60">
        <v>1</v>
      </c>
      <c r="CA72" s="61">
        <v>1</v>
      </c>
      <c r="CB72" s="60">
        <v>1</v>
      </c>
      <c r="CC72" s="60">
        <v>1</v>
      </c>
      <c r="CD72" s="60">
        <v>1</v>
      </c>
      <c r="CE72" s="60">
        <v>1</v>
      </c>
      <c r="CF72" s="60">
        <v>1</v>
      </c>
      <c r="CG72" s="60">
        <v>1</v>
      </c>
      <c r="CH72" s="60">
        <v>0</v>
      </c>
      <c r="CI72" s="61">
        <v>0</v>
      </c>
      <c r="CJ72" s="61">
        <v>0</v>
      </c>
      <c r="CK72" s="60">
        <v>0</v>
      </c>
      <c r="CL72" s="60">
        <v>0</v>
      </c>
      <c r="CM72" s="61">
        <v>0</v>
      </c>
      <c r="CN72" s="60">
        <v>0</v>
      </c>
      <c r="CO72" s="60">
        <v>1</v>
      </c>
      <c r="CP72" s="61">
        <v>0</v>
      </c>
      <c r="CQ72" s="60">
        <v>0</v>
      </c>
      <c r="CR72" s="60">
        <v>1</v>
      </c>
      <c r="CS72" s="61">
        <v>1</v>
      </c>
      <c r="CT72" s="60">
        <v>0</v>
      </c>
      <c r="CU72" s="60">
        <v>0</v>
      </c>
      <c r="CV72" s="61">
        <v>0</v>
      </c>
      <c r="CW72" s="60">
        <v>1</v>
      </c>
      <c r="CX72" s="60">
        <v>1</v>
      </c>
      <c r="CY72" s="61">
        <v>1</v>
      </c>
      <c r="CZ72" s="60">
        <v>1</v>
      </c>
      <c r="DA72" s="60">
        <v>1</v>
      </c>
      <c r="DB72" s="60">
        <v>1</v>
      </c>
    </row>
    <row r="73" spans="1:106">
      <c r="A73" s="28">
        <v>63</v>
      </c>
      <c r="B73" s="270"/>
      <c r="C73" s="264" t="s">
        <v>140</v>
      </c>
      <c r="D73" s="265"/>
      <c r="E73" s="60">
        <v>0</v>
      </c>
      <c r="F73" s="60">
        <v>1</v>
      </c>
      <c r="G73" s="61">
        <v>1</v>
      </c>
      <c r="H73" s="60">
        <v>0</v>
      </c>
      <c r="I73" s="60">
        <v>0</v>
      </c>
      <c r="J73" s="61">
        <v>1</v>
      </c>
      <c r="K73" s="60">
        <v>1</v>
      </c>
      <c r="L73" s="60">
        <v>1</v>
      </c>
      <c r="M73" s="60">
        <v>1</v>
      </c>
      <c r="N73" s="60">
        <v>1</v>
      </c>
      <c r="O73" s="60">
        <v>1</v>
      </c>
      <c r="P73" s="61">
        <v>0</v>
      </c>
      <c r="Q73" s="60">
        <v>0</v>
      </c>
      <c r="R73" s="60">
        <v>0</v>
      </c>
      <c r="S73" s="61">
        <v>1</v>
      </c>
      <c r="T73" s="60">
        <v>0</v>
      </c>
      <c r="U73" s="60">
        <v>0</v>
      </c>
      <c r="V73" s="60">
        <v>0</v>
      </c>
      <c r="W73" s="60">
        <v>0</v>
      </c>
      <c r="X73" s="60">
        <v>1</v>
      </c>
      <c r="Y73" s="61">
        <v>1</v>
      </c>
      <c r="Z73" s="60">
        <v>0</v>
      </c>
      <c r="AA73" s="60">
        <v>1</v>
      </c>
      <c r="AB73" s="61">
        <v>1</v>
      </c>
      <c r="AC73" s="60">
        <v>1</v>
      </c>
      <c r="AD73" s="60">
        <v>1</v>
      </c>
      <c r="AE73" s="61">
        <v>1</v>
      </c>
      <c r="AF73" s="60">
        <v>1</v>
      </c>
      <c r="AG73" s="60">
        <v>1</v>
      </c>
      <c r="AH73" s="61">
        <v>1</v>
      </c>
      <c r="AI73" s="60">
        <v>0</v>
      </c>
      <c r="AJ73" s="60">
        <v>0</v>
      </c>
      <c r="AK73" s="61">
        <v>1</v>
      </c>
      <c r="AL73" s="60">
        <v>1</v>
      </c>
      <c r="AM73" s="60">
        <v>1</v>
      </c>
      <c r="AN73" s="61">
        <v>0</v>
      </c>
      <c r="AO73" s="60">
        <v>0</v>
      </c>
      <c r="AP73" s="60">
        <v>1</v>
      </c>
      <c r="AQ73" s="61">
        <v>1</v>
      </c>
      <c r="AR73" s="60">
        <v>1</v>
      </c>
      <c r="AS73" s="60">
        <v>1</v>
      </c>
      <c r="AT73" s="61">
        <v>1</v>
      </c>
      <c r="AU73" s="60">
        <v>1</v>
      </c>
      <c r="AV73" s="60">
        <v>0</v>
      </c>
      <c r="AW73" s="61">
        <v>1</v>
      </c>
      <c r="AX73" s="60">
        <v>1</v>
      </c>
      <c r="AY73" s="60">
        <v>1</v>
      </c>
      <c r="AZ73" s="61">
        <v>1</v>
      </c>
      <c r="BA73" s="60">
        <v>0</v>
      </c>
      <c r="BB73" s="60">
        <v>0</v>
      </c>
      <c r="BC73" s="61">
        <v>0</v>
      </c>
      <c r="BD73" s="60">
        <v>1</v>
      </c>
      <c r="BE73" s="60">
        <v>1</v>
      </c>
      <c r="BF73" s="60">
        <v>1</v>
      </c>
      <c r="BG73" s="60">
        <v>0</v>
      </c>
      <c r="BH73" s="60">
        <v>0</v>
      </c>
      <c r="BI73" s="61">
        <v>0</v>
      </c>
      <c r="BJ73" s="60">
        <v>0</v>
      </c>
      <c r="BK73" s="60">
        <v>0</v>
      </c>
      <c r="BL73" s="61">
        <v>0</v>
      </c>
      <c r="BM73" s="60">
        <v>1</v>
      </c>
      <c r="BN73" s="60">
        <v>1</v>
      </c>
      <c r="BO73" s="61">
        <v>1</v>
      </c>
      <c r="BP73" s="60">
        <v>1</v>
      </c>
      <c r="BQ73" s="60">
        <v>1</v>
      </c>
      <c r="BR73" s="61">
        <v>1</v>
      </c>
      <c r="BS73" s="60">
        <v>0</v>
      </c>
      <c r="BT73" s="60">
        <v>0</v>
      </c>
      <c r="BU73" s="61">
        <v>0</v>
      </c>
      <c r="BV73" s="60">
        <v>1</v>
      </c>
      <c r="BW73" s="60">
        <v>1</v>
      </c>
      <c r="BX73" s="60">
        <v>1</v>
      </c>
      <c r="BY73" s="60">
        <v>0</v>
      </c>
      <c r="BZ73" s="60">
        <v>1</v>
      </c>
      <c r="CA73" s="61">
        <v>1</v>
      </c>
      <c r="CB73" s="60">
        <v>1</v>
      </c>
      <c r="CC73" s="60">
        <v>1</v>
      </c>
      <c r="CD73" s="60">
        <v>1</v>
      </c>
      <c r="CE73" s="60">
        <v>1</v>
      </c>
      <c r="CF73" s="60">
        <v>1</v>
      </c>
      <c r="CG73" s="60">
        <v>1</v>
      </c>
      <c r="CH73" s="60">
        <v>0</v>
      </c>
      <c r="CI73" s="61">
        <v>0</v>
      </c>
      <c r="CJ73" s="61">
        <v>0</v>
      </c>
      <c r="CK73" s="60">
        <v>0</v>
      </c>
      <c r="CL73" s="60">
        <v>0</v>
      </c>
      <c r="CM73" s="61">
        <v>0</v>
      </c>
      <c r="CN73" s="60">
        <v>0</v>
      </c>
      <c r="CO73" s="60">
        <v>1</v>
      </c>
      <c r="CP73" s="61">
        <v>1</v>
      </c>
      <c r="CQ73" s="60">
        <v>0</v>
      </c>
      <c r="CR73" s="60">
        <v>1</v>
      </c>
      <c r="CS73" s="61">
        <v>1</v>
      </c>
      <c r="CT73" s="60">
        <v>0</v>
      </c>
      <c r="CU73" s="60">
        <v>0</v>
      </c>
      <c r="CV73" s="61">
        <v>0</v>
      </c>
      <c r="CW73" s="60">
        <v>1</v>
      </c>
      <c r="CX73" s="60">
        <v>1</v>
      </c>
      <c r="CY73" s="61">
        <v>1</v>
      </c>
      <c r="CZ73" s="60">
        <v>1</v>
      </c>
      <c r="DA73" s="60">
        <v>1</v>
      </c>
      <c r="DB73" s="60">
        <v>1</v>
      </c>
    </row>
    <row r="74" spans="1:106">
      <c r="A74" s="28">
        <v>64</v>
      </c>
      <c r="B74" s="268" t="s">
        <v>141</v>
      </c>
      <c r="C74" s="271" t="s">
        <v>276</v>
      </c>
      <c r="D74" s="265"/>
      <c r="E74" s="60">
        <v>1</v>
      </c>
      <c r="F74" s="60">
        <v>1</v>
      </c>
      <c r="G74" s="61">
        <v>1</v>
      </c>
      <c r="H74" s="60">
        <v>0</v>
      </c>
      <c r="I74" s="60">
        <v>0</v>
      </c>
      <c r="J74" s="61">
        <v>1</v>
      </c>
      <c r="K74" s="60">
        <v>0</v>
      </c>
      <c r="L74" s="60">
        <v>0</v>
      </c>
      <c r="M74" s="60">
        <v>1</v>
      </c>
      <c r="N74" s="60">
        <v>1</v>
      </c>
      <c r="O74" s="60">
        <v>1</v>
      </c>
      <c r="P74" s="61">
        <v>1</v>
      </c>
      <c r="Q74" s="60">
        <v>0</v>
      </c>
      <c r="R74" s="60">
        <v>0</v>
      </c>
      <c r="S74" s="61">
        <v>1</v>
      </c>
      <c r="T74" s="60">
        <v>1</v>
      </c>
      <c r="U74" s="60">
        <v>1</v>
      </c>
      <c r="V74" s="61">
        <v>1</v>
      </c>
      <c r="W74" s="60">
        <v>0</v>
      </c>
      <c r="X74" s="60">
        <v>0</v>
      </c>
      <c r="Y74" s="61">
        <v>1</v>
      </c>
      <c r="Z74" s="60">
        <v>1</v>
      </c>
      <c r="AA74" s="60">
        <v>1</v>
      </c>
      <c r="AB74" s="61">
        <v>1</v>
      </c>
      <c r="AC74" s="60">
        <v>0</v>
      </c>
      <c r="AD74" s="60">
        <v>0</v>
      </c>
      <c r="AE74" s="61">
        <v>0</v>
      </c>
      <c r="AF74" s="60">
        <v>1</v>
      </c>
      <c r="AG74" s="60">
        <v>1</v>
      </c>
      <c r="AH74" s="61">
        <v>1</v>
      </c>
      <c r="AI74" s="60">
        <v>0</v>
      </c>
      <c r="AJ74" s="60">
        <v>0</v>
      </c>
      <c r="AK74" s="61">
        <v>1</v>
      </c>
      <c r="AL74" s="60">
        <v>1</v>
      </c>
      <c r="AM74" s="60">
        <v>1</v>
      </c>
      <c r="AN74" s="61">
        <v>1</v>
      </c>
      <c r="AO74" s="60">
        <v>0</v>
      </c>
      <c r="AP74" s="60">
        <v>1</v>
      </c>
      <c r="AQ74" s="61">
        <v>1</v>
      </c>
      <c r="AR74" s="60">
        <v>0</v>
      </c>
      <c r="AS74" s="60">
        <v>0</v>
      </c>
      <c r="AT74" s="61">
        <v>0</v>
      </c>
      <c r="AU74" s="60">
        <v>0</v>
      </c>
      <c r="AV74" s="60">
        <v>1</v>
      </c>
      <c r="AW74" s="61">
        <v>1</v>
      </c>
      <c r="AX74" s="60">
        <v>1</v>
      </c>
      <c r="AY74" s="60">
        <v>1</v>
      </c>
      <c r="AZ74" s="61">
        <v>1</v>
      </c>
      <c r="BA74" s="60">
        <v>0</v>
      </c>
      <c r="BB74" s="60">
        <v>1</v>
      </c>
      <c r="BC74" s="61">
        <v>1</v>
      </c>
      <c r="BD74" s="60">
        <v>1</v>
      </c>
      <c r="BE74" s="60">
        <v>1</v>
      </c>
      <c r="BF74" s="60">
        <v>1</v>
      </c>
      <c r="BG74" s="60">
        <v>1</v>
      </c>
      <c r="BH74" s="60">
        <v>1</v>
      </c>
      <c r="BI74" s="61">
        <v>1</v>
      </c>
      <c r="BJ74" s="60">
        <v>0</v>
      </c>
      <c r="BK74" s="60">
        <v>0</v>
      </c>
      <c r="BL74" s="61">
        <v>0</v>
      </c>
      <c r="BM74" s="60">
        <v>1</v>
      </c>
      <c r="BN74" s="60">
        <v>1</v>
      </c>
      <c r="BO74" s="61">
        <v>1</v>
      </c>
      <c r="BP74" s="60">
        <v>1</v>
      </c>
      <c r="BQ74" s="60">
        <v>1</v>
      </c>
      <c r="BR74" s="61">
        <v>1</v>
      </c>
      <c r="BS74" s="60">
        <v>0</v>
      </c>
      <c r="BT74" s="60">
        <v>0</v>
      </c>
      <c r="BU74" s="61">
        <v>0</v>
      </c>
      <c r="BV74" s="60">
        <v>1</v>
      </c>
      <c r="BW74" s="60">
        <v>1</v>
      </c>
      <c r="BX74" s="60">
        <v>1</v>
      </c>
      <c r="BY74" s="60">
        <v>0</v>
      </c>
      <c r="BZ74" s="60">
        <v>1</v>
      </c>
      <c r="CA74" s="61">
        <v>1</v>
      </c>
      <c r="CB74" s="60">
        <v>0</v>
      </c>
      <c r="CC74" s="60">
        <v>0</v>
      </c>
      <c r="CD74" s="60">
        <v>0</v>
      </c>
      <c r="CE74" s="60">
        <v>1</v>
      </c>
      <c r="CF74" s="60">
        <v>1</v>
      </c>
      <c r="CG74" s="60">
        <v>1</v>
      </c>
      <c r="CH74" s="60">
        <v>0</v>
      </c>
      <c r="CI74" s="61">
        <v>0</v>
      </c>
      <c r="CJ74" s="61">
        <v>0</v>
      </c>
      <c r="CK74" s="60">
        <v>1</v>
      </c>
      <c r="CL74" s="60">
        <v>1</v>
      </c>
      <c r="CM74" s="61">
        <v>1</v>
      </c>
      <c r="CN74" s="60">
        <v>0</v>
      </c>
      <c r="CO74" s="60">
        <v>0</v>
      </c>
      <c r="CP74" s="61">
        <v>0</v>
      </c>
      <c r="CQ74" s="60">
        <v>0</v>
      </c>
      <c r="CR74" s="60">
        <v>0</v>
      </c>
      <c r="CS74" s="61">
        <v>0</v>
      </c>
      <c r="CT74" s="60">
        <v>0</v>
      </c>
      <c r="CU74" s="60">
        <v>0</v>
      </c>
      <c r="CV74" s="61">
        <v>0</v>
      </c>
      <c r="CW74" s="60">
        <v>1</v>
      </c>
      <c r="CX74" s="60">
        <v>1</v>
      </c>
      <c r="CY74" s="61">
        <v>1</v>
      </c>
      <c r="CZ74" s="60">
        <v>1</v>
      </c>
      <c r="DA74" s="60">
        <v>1</v>
      </c>
      <c r="DB74" s="60">
        <v>1</v>
      </c>
    </row>
    <row r="75" spans="1:106">
      <c r="A75" s="28">
        <v>65</v>
      </c>
      <c r="B75" s="269"/>
      <c r="C75" s="271" t="s">
        <v>277</v>
      </c>
      <c r="D75" s="265"/>
      <c r="E75" s="60">
        <v>0</v>
      </c>
      <c r="F75" s="60">
        <v>1</v>
      </c>
      <c r="G75" s="61">
        <v>1</v>
      </c>
      <c r="H75" s="60">
        <v>0</v>
      </c>
      <c r="I75" s="60">
        <v>0</v>
      </c>
      <c r="J75" s="61">
        <v>1</v>
      </c>
      <c r="K75" s="60">
        <v>0</v>
      </c>
      <c r="L75" s="60">
        <v>0</v>
      </c>
      <c r="M75" s="60">
        <v>1</v>
      </c>
      <c r="N75" s="60">
        <v>1</v>
      </c>
      <c r="O75" s="60">
        <v>0</v>
      </c>
      <c r="P75" s="61">
        <v>0</v>
      </c>
      <c r="Q75" s="60">
        <v>0</v>
      </c>
      <c r="R75" s="60">
        <v>1</v>
      </c>
      <c r="S75" s="61">
        <v>1</v>
      </c>
      <c r="T75" s="60">
        <v>1</v>
      </c>
      <c r="U75" s="60">
        <v>1</v>
      </c>
      <c r="V75" s="61">
        <v>1</v>
      </c>
      <c r="W75" s="60">
        <v>0</v>
      </c>
      <c r="X75" s="60">
        <v>0</v>
      </c>
      <c r="Y75" s="61">
        <v>1</v>
      </c>
      <c r="Z75" s="60">
        <v>1</v>
      </c>
      <c r="AA75" s="60">
        <v>1</v>
      </c>
      <c r="AB75" s="61">
        <v>1</v>
      </c>
      <c r="AC75" s="60">
        <v>0</v>
      </c>
      <c r="AD75" s="60">
        <v>0</v>
      </c>
      <c r="AE75" s="61">
        <v>0</v>
      </c>
      <c r="AF75" s="60">
        <v>0</v>
      </c>
      <c r="AG75" s="60">
        <v>0</v>
      </c>
      <c r="AH75" s="61">
        <v>1</v>
      </c>
      <c r="AI75" s="60">
        <v>0</v>
      </c>
      <c r="AJ75" s="60">
        <v>0</v>
      </c>
      <c r="AK75" s="61">
        <v>0</v>
      </c>
      <c r="AL75" s="60">
        <v>1</v>
      </c>
      <c r="AM75" s="60">
        <v>1</v>
      </c>
      <c r="AN75" s="61">
        <v>1</v>
      </c>
      <c r="AO75" s="60">
        <v>0</v>
      </c>
      <c r="AP75" s="60">
        <v>1</v>
      </c>
      <c r="AQ75" s="61">
        <v>1</v>
      </c>
      <c r="AR75" s="60">
        <v>0</v>
      </c>
      <c r="AS75" s="60">
        <v>1</v>
      </c>
      <c r="AT75" s="61">
        <v>1</v>
      </c>
      <c r="AU75" s="60">
        <v>0</v>
      </c>
      <c r="AV75" s="60">
        <v>0</v>
      </c>
      <c r="AW75" s="61">
        <v>0</v>
      </c>
      <c r="AX75" s="60">
        <v>1</v>
      </c>
      <c r="AY75" s="60">
        <v>1</v>
      </c>
      <c r="AZ75" s="61">
        <v>1</v>
      </c>
      <c r="BA75" s="60">
        <v>0</v>
      </c>
      <c r="BB75" s="60">
        <v>1</v>
      </c>
      <c r="BC75" s="61">
        <v>1</v>
      </c>
      <c r="BD75" s="60">
        <v>0</v>
      </c>
      <c r="BE75" s="60">
        <v>0</v>
      </c>
      <c r="BF75" s="60">
        <v>1</v>
      </c>
      <c r="BG75" s="60">
        <v>1</v>
      </c>
      <c r="BH75" s="60">
        <v>1</v>
      </c>
      <c r="BI75" s="61">
        <v>1</v>
      </c>
      <c r="BJ75" s="60">
        <v>0</v>
      </c>
      <c r="BK75" s="60">
        <v>1</v>
      </c>
      <c r="BL75" s="61">
        <v>0</v>
      </c>
      <c r="BM75" s="60">
        <v>1</v>
      </c>
      <c r="BN75" s="60">
        <v>1</v>
      </c>
      <c r="BO75" s="61">
        <v>1</v>
      </c>
      <c r="BP75" s="60">
        <v>1</v>
      </c>
      <c r="BQ75" s="60">
        <v>1</v>
      </c>
      <c r="BR75" s="61">
        <v>1</v>
      </c>
      <c r="BS75" s="60">
        <v>0</v>
      </c>
      <c r="BT75" s="60">
        <v>0</v>
      </c>
      <c r="BU75" s="61">
        <v>0</v>
      </c>
      <c r="BV75" s="60">
        <v>0</v>
      </c>
      <c r="BW75" s="60">
        <v>0</v>
      </c>
      <c r="BX75" s="60">
        <v>1</v>
      </c>
      <c r="BY75" s="60">
        <v>0</v>
      </c>
      <c r="BZ75" s="60">
        <v>0</v>
      </c>
      <c r="CA75" s="61">
        <v>1</v>
      </c>
      <c r="CB75" s="60">
        <v>0</v>
      </c>
      <c r="CC75" s="60">
        <v>0</v>
      </c>
      <c r="CD75" s="60">
        <v>0</v>
      </c>
      <c r="CE75" s="60">
        <v>0</v>
      </c>
      <c r="CF75" s="60">
        <v>0</v>
      </c>
      <c r="CG75" s="60">
        <v>1</v>
      </c>
      <c r="CH75" s="60">
        <v>0</v>
      </c>
      <c r="CI75" s="61">
        <v>0</v>
      </c>
      <c r="CJ75" s="61">
        <v>0</v>
      </c>
      <c r="CK75" s="60">
        <v>1</v>
      </c>
      <c r="CL75" s="60">
        <v>1</v>
      </c>
      <c r="CM75" s="61">
        <v>1</v>
      </c>
      <c r="CN75" s="60">
        <v>0</v>
      </c>
      <c r="CO75" s="60">
        <v>0</v>
      </c>
      <c r="CP75" s="61">
        <v>0</v>
      </c>
      <c r="CQ75" s="60">
        <v>1</v>
      </c>
      <c r="CR75" s="60">
        <v>1</v>
      </c>
      <c r="CS75" s="61">
        <v>1</v>
      </c>
      <c r="CT75" s="60">
        <v>0</v>
      </c>
      <c r="CU75" s="60">
        <v>0</v>
      </c>
      <c r="CV75" s="61">
        <v>0</v>
      </c>
      <c r="CW75" s="60">
        <v>1</v>
      </c>
      <c r="CX75" s="60">
        <v>1</v>
      </c>
      <c r="CY75" s="61">
        <v>1</v>
      </c>
      <c r="CZ75" s="60">
        <v>1</v>
      </c>
      <c r="DA75" s="60">
        <v>1</v>
      </c>
      <c r="DB75" s="60">
        <v>1</v>
      </c>
    </row>
    <row r="76" spans="1:106">
      <c r="A76" s="28">
        <v>66</v>
      </c>
      <c r="B76" s="269"/>
      <c r="C76" s="264" t="s">
        <v>142</v>
      </c>
      <c r="D76" s="265"/>
      <c r="E76" s="60">
        <v>1</v>
      </c>
      <c r="F76" s="60">
        <v>1</v>
      </c>
      <c r="G76" s="61">
        <v>1</v>
      </c>
      <c r="H76" s="60">
        <v>0</v>
      </c>
      <c r="I76" s="60">
        <v>0</v>
      </c>
      <c r="J76" s="61">
        <v>0</v>
      </c>
      <c r="K76" s="60">
        <v>0</v>
      </c>
      <c r="L76" s="60">
        <v>0</v>
      </c>
      <c r="M76" s="60">
        <v>1</v>
      </c>
      <c r="N76" s="60">
        <v>1</v>
      </c>
      <c r="O76" s="60">
        <v>0</v>
      </c>
      <c r="P76" s="61">
        <v>0</v>
      </c>
      <c r="Q76" s="60">
        <v>0</v>
      </c>
      <c r="R76" s="60">
        <v>1</v>
      </c>
      <c r="S76" s="61">
        <v>1</v>
      </c>
      <c r="T76" s="60">
        <v>1</v>
      </c>
      <c r="U76" s="60">
        <v>1</v>
      </c>
      <c r="V76" s="61">
        <v>1</v>
      </c>
      <c r="W76" s="60">
        <v>0</v>
      </c>
      <c r="X76" s="60">
        <v>0</v>
      </c>
      <c r="Y76" s="61">
        <v>1</v>
      </c>
      <c r="Z76" s="60">
        <v>1</v>
      </c>
      <c r="AA76" s="60">
        <v>1</v>
      </c>
      <c r="AB76" s="61">
        <v>1</v>
      </c>
      <c r="AC76" s="60">
        <v>0</v>
      </c>
      <c r="AD76" s="60">
        <v>0</v>
      </c>
      <c r="AE76" s="61">
        <v>0</v>
      </c>
      <c r="AF76" s="60">
        <v>0</v>
      </c>
      <c r="AG76" s="60">
        <v>0</v>
      </c>
      <c r="AH76" s="60">
        <v>0</v>
      </c>
      <c r="AI76" s="60">
        <v>0</v>
      </c>
      <c r="AJ76" s="60">
        <v>0</v>
      </c>
      <c r="AK76" s="61">
        <v>0</v>
      </c>
      <c r="AL76" s="60">
        <v>1</v>
      </c>
      <c r="AM76" s="60">
        <v>1</v>
      </c>
      <c r="AN76" s="61">
        <v>1</v>
      </c>
      <c r="AO76" s="60">
        <v>0</v>
      </c>
      <c r="AP76" s="60">
        <v>1</v>
      </c>
      <c r="AQ76" s="61">
        <v>1</v>
      </c>
      <c r="AR76" s="60">
        <v>0</v>
      </c>
      <c r="AS76" s="60">
        <v>1</v>
      </c>
      <c r="AT76" s="61">
        <v>1</v>
      </c>
      <c r="AU76" s="60">
        <v>0</v>
      </c>
      <c r="AV76" s="60">
        <v>0</v>
      </c>
      <c r="AW76" s="61">
        <v>0</v>
      </c>
      <c r="AX76" s="60">
        <v>1</v>
      </c>
      <c r="AY76" s="60">
        <v>1</v>
      </c>
      <c r="AZ76" s="61">
        <v>1</v>
      </c>
      <c r="BA76" s="60">
        <v>1</v>
      </c>
      <c r="BB76" s="60">
        <v>1</v>
      </c>
      <c r="BC76" s="61">
        <v>1</v>
      </c>
      <c r="BD76" s="60">
        <v>0</v>
      </c>
      <c r="BE76" s="60">
        <v>1</v>
      </c>
      <c r="BF76" s="60">
        <v>1</v>
      </c>
      <c r="BG76" s="60">
        <v>1</v>
      </c>
      <c r="BH76" s="60">
        <v>1</v>
      </c>
      <c r="BI76" s="61">
        <v>1</v>
      </c>
      <c r="BJ76" s="60">
        <v>0</v>
      </c>
      <c r="BK76" s="60">
        <v>0</v>
      </c>
      <c r="BL76" s="61">
        <v>0</v>
      </c>
      <c r="BM76" s="60">
        <v>1</v>
      </c>
      <c r="BN76" s="60">
        <v>1</v>
      </c>
      <c r="BO76" s="61">
        <v>1</v>
      </c>
      <c r="BP76" s="60">
        <v>1</v>
      </c>
      <c r="BQ76" s="60">
        <v>1</v>
      </c>
      <c r="BR76" s="61">
        <v>1</v>
      </c>
      <c r="BS76" s="60">
        <v>0</v>
      </c>
      <c r="BT76" s="60">
        <v>0</v>
      </c>
      <c r="BU76" s="61">
        <v>0</v>
      </c>
      <c r="BV76" s="60">
        <v>0</v>
      </c>
      <c r="BW76" s="60">
        <v>1</v>
      </c>
      <c r="BX76" s="60">
        <v>1</v>
      </c>
      <c r="BY76" s="60">
        <v>0</v>
      </c>
      <c r="BZ76" s="60">
        <v>1</v>
      </c>
      <c r="CA76" s="61">
        <v>1</v>
      </c>
      <c r="CB76" s="60">
        <v>0</v>
      </c>
      <c r="CC76" s="60">
        <v>0</v>
      </c>
      <c r="CD76" s="60">
        <v>0</v>
      </c>
      <c r="CE76" s="60">
        <v>0</v>
      </c>
      <c r="CF76" s="60">
        <v>1</v>
      </c>
      <c r="CG76" s="60">
        <v>1</v>
      </c>
      <c r="CH76" s="60">
        <v>0</v>
      </c>
      <c r="CI76" s="61">
        <v>0</v>
      </c>
      <c r="CJ76" s="61">
        <v>0</v>
      </c>
      <c r="CK76" s="60">
        <v>1</v>
      </c>
      <c r="CL76" s="60">
        <v>1</v>
      </c>
      <c r="CM76" s="61">
        <v>1</v>
      </c>
      <c r="CN76" s="60">
        <v>0</v>
      </c>
      <c r="CO76" s="60">
        <v>0</v>
      </c>
      <c r="CP76" s="61">
        <v>0</v>
      </c>
      <c r="CQ76" s="60">
        <v>0</v>
      </c>
      <c r="CR76" s="60">
        <v>1</v>
      </c>
      <c r="CS76" s="61">
        <v>1</v>
      </c>
      <c r="CT76" s="60">
        <v>0</v>
      </c>
      <c r="CU76" s="60">
        <v>0</v>
      </c>
      <c r="CV76" s="61">
        <v>0</v>
      </c>
      <c r="CW76" s="60">
        <v>0</v>
      </c>
      <c r="CX76" s="60">
        <v>0</v>
      </c>
      <c r="CY76" s="61">
        <v>0</v>
      </c>
      <c r="CZ76" s="60">
        <v>0</v>
      </c>
      <c r="DA76" s="60">
        <v>0</v>
      </c>
      <c r="DB76" s="60">
        <v>0</v>
      </c>
    </row>
    <row r="77" spans="1:106">
      <c r="A77" s="28">
        <v>67</v>
      </c>
      <c r="B77" s="270"/>
      <c r="C77" s="271" t="s">
        <v>278</v>
      </c>
      <c r="D77" s="265"/>
      <c r="E77" s="60">
        <v>1</v>
      </c>
      <c r="F77" s="60">
        <v>1</v>
      </c>
      <c r="G77" s="61">
        <v>1</v>
      </c>
      <c r="H77" s="60">
        <v>0</v>
      </c>
      <c r="I77" s="60">
        <v>0</v>
      </c>
      <c r="J77" s="61">
        <v>0</v>
      </c>
      <c r="K77" s="60">
        <v>0</v>
      </c>
      <c r="L77" s="60">
        <v>0</v>
      </c>
      <c r="M77" s="60">
        <v>1</v>
      </c>
      <c r="N77" s="60">
        <v>0</v>
      </c>
      <c r="O77" s="60">
        <v>0</v>
      </c>
      <c r="P77" s="61">
        <v>0</v>
      </c>
      <c r="Q77" s="60">
        <v>0</v>
      </c>
      <c r="R77" s="60">
        <v>0</v>
      </c>
      <c r="S77" s="61">
        <v>0</v>
      </c>
      <c r="T77" s="60">
        <v>0</v>
      </c>
      <c r="U77" s="60">
        <v>0</v>
      </c>
      <c r="V77" s="60">
        <v>0</v>
      </c>
      <c r="W77" s="60">
        <v>0</v>
      </c>
      <c r="X77" s="60">
        <v>0</v>
      </c>
      <c r="Y77" s="61">
        <v>1</v>
      </c>
      <c r="Z77" s="60">
        <v>1</v>
      </c>
      <c r="AA77" s="60">
        <v>1</v>
      </c>
      <c r="AB77" s="61">
        <v>1</v>
      </c>
      <c r="AC77" s="60">
        <v>0</v>
      </c>
      <c r="AD77" s="60">
        <v>0</v>
      </c>
      <c r="AE77" s="61">
        <v>0</v>
      </c>
      <c r="AF77" s="60">
        <v>0</v>
      </c>
      <c r="AG77" s="60">
        <v>0</v>
      </c>
      <c r="AH77" s="60">
        <v>0</v>
      </c>
      <c r="AI77" s="60">
        <v>0</v>
      </c>
      <c r="AJ77" s="60">
        <v>0</v>
      </c>
      <c r="AK77" s="61">
        <v>0</v>
      </c>
      <c r="AL77" s="60">
        <v>1</v>
      </c>
      <c r="AM77" s="60">
        <v>1</v>
      </c>
      <c r="AN77" s="61">
        <v>1</v>
      </c>
      <c r="AO77" s="60">
        <v>0</v>
      </c>
      <c r="AP77" s="60">
        <v>1</v>
      </c>
      <c r="AQ77" s="61">
        <v>1</v>
      </c>
      <c r="AR77" s="60">
        <v>0</v>
      </c>
      <c r="AS77" s="60">
        <v>1</v>
      </c>
      <c r="AT77" s="61">
        <v>1</v>
      </c>
      <c r="AU77" s="60">
        <v>0</v>
      </c>
      <c r="AV77" s="60">
        <v>0</v>
      </c>
      <c r="AW77" s="61">
        <v>0</v>
      </c>
      <c r="AX77" s="60">
        <v>1</v>
      </c>
      <c r="AY77" s="60">
        <v>1</v>
      </c>
      <c r="AZ77" s="61">
        <v>1</v>
      </c>
      <c r="BA77" s="60">
        <v>0</v>
      </c>
      <c r="BB77" s="60">
        <v>1</v>
      </c>
      <c r="BC77" s="61">
        <v>1</v>
      </c>
      <c r="BD77" s="60">
        <v>0</v>
      </c>
      <c r="BE77" s="60">
        <v>0</v>
      </c>
      <c r="BF77" s="60">
        <v>0</v>
      </c>
      <c r="BG77" s="60">
        <v>0</v>
      </c>
      <c r="BH77" s="60">
        <v>0</v>
      </c>
      <c r="BI77" s="61">
        <v>1</v>
      </c>
      <c r="BJ77" s="60">
        <v>0</v>
      </c>
      <c r="BK77" s="60">
        <v>0</v>
      </c>
      <c r="BL77" s="61">
        <v>0</v>
      </c>
      <c r="BM77" s="60">
        <v>1</v>
      </c>
      <c r="BN77" s="60">
        <v>1</v>
      </c>
      <c r="BO77" s="61">
        <v>1</v>
      </c>
      <c r="BP77" s="60">
        <v>1</v>
      </c>
      <c r="BQ77" s="60">
        <v>1</v>
      </c>
      <c r="BR77" s="61">
        <v>1</v>
      </c>
      <c r="BS77" s="60">
        <v>0</v>
      </c>
      <c r="BT77" s="60">
        <v>0</v>
      </c>
      <c r="BU77" s="61">
        <v>0</v>
      </c>
      <c r="BV77" s="60">
        <v>0</v>
      </c>
      <c r="BW77" s="60">
        <v>0</v>
      </c>
      <c r="BX77" s="60">
        <v>0</v>
      </c>
      <c r="BY77" s="60">
        <v>0</v>
      </c>
      <c r="BZ77" s="60">
        <v>1</v>
      </c>
      <c r="CA77" s="61">
        <v>1</v>
      </c>
      <c r="CB77" s="60">
        <v>0</v>
      </c>
      <c r="CC77" s="60">
        <v>0</v>
      </c>
      <c r="CD77" s="60">
        <v>0</v>
      </c>
      <c r="CE77" s="60">
        <v>0</v>
      </c>
      <c r="CF77" s="60">
        <v>0</v>
      </c>
      <c r="CG77" s="60">
        <v>0</v>
      </c>
      <c r="CH77" s="60">
        <v>0</v>
      </c>
      <c r="CI77" s="61">
        <v>0</v>
      </c>
      <c r="CJ77" s="61">
        <v>0</v>
      </c>
      <c r="CK77" s="60">
        <v>0</v>
      </c>
      <c r="CL77" s="60">
        <v>0</v>
      </c>
      <c r="CM77" s="61">
        <v>1</v>
      </c>
      <c r="CN77" s="60">
        <v>0</v>
      </c>
      <c r="CO77" s="60">
        <v>0</v>
      </c>
      <c r="CP77" s="61">
        <v>0</v>
      </c>
      <c r="CQ77" s="60">
        <v>0</v>
      </c>
      <c r="CR77" s="60">
        <v>0</v>
      </c>
      <c r="CS77" s="61">
        <v>0</v>
      </c>
      <c r="CT77" s="60">
        <v>0</v>
      </c>
      <c r="CU77" s="60">
        <v>0</v>
      </c>
      <c r="CV77" s="61">
        <v>0</v>
      </c>
      <c r="CW77" s="60">
        <v>0</v>
      </c>
      <c r="CX77" s="60">
        <v>0</v>
      </c>
      <c r="CY77" s="61">
        <v>0</v>
      </c>
      <c r="CZ77" s="60">
        <v>0</v>
      </c>
      <c r="DA77" s="60">
        <v>0</v>
      </c>
      <c r="DB77" s="60">
        <v>0</v>
      </c>
    </row>
    <row r="78" spans="1:106">
      <c r="A78" s="28">
        <v>68</v>
      </c>
      <c r="B78" s="268" t="s">
        <v>143</v>
      </c>
      <c r="C78" s="264" t="s">
        <v>144</v>
      </c>
      <c r="D78" s="265"/>
      <c r="E78" s="60">
        <v>1</v>
      </c>
      <c r="F78" s="60">
        <v>1</v>
      </c>
      <c r="G78" s="61">
        <v>1</v>
      </c>
      <c r="H78" s="60">
        <v>1</v>
      </c>
      <c r="I78" s="60">
        <v>0</v>
      </c>
      <c r="J78" s="61">
        <v>1</v>
      </c>
      <c r="K78" s="60">
        <v>1</v>
      </c>
      <c r="L78" s="60">
        <v>1</v>
      </c>
      <c r="M78" s="60">
        <v>1</v>
      </c>
      <c r="N78" s="60">
        <v>1</v>
      </c>
      <c r="O78" s="60">
        <v>1</v>
      </c>
      <c r="P78" s="61">
        <v>1</v>
      </c>
      <c r="Q78" s="60">
        <v>1</v>
      </c>
      <c r="R78" s="60">
        <v>1</v>
      </c>
      <c r="S78" s="61">
        <v>1</v>
      </c>
      <c r="T78" s="60">
        <v>1</v>
      </c>
      <c r="U78" s="60">
        <v>1</v>
      </c>
      <c r="V78" s="61">
        <v>1</v>
      </c>
      <c r="W78" s="60">
        <v>1</v>
      </c>
      <c r="X78" s="60">
        <v>1</v>
      </c>
      <c r="Y78" s="61">
        <v>1</v>
      </c>
      <c r="Z78" s="60">
        <v>1</v>
      </c>
      <c r="AA78" s="60">
        <v>1</v>
      </c>
      <c r="AB78" s="61">
        <v>1</v>
      </c>
      <c r="AC78" s="60">
        <v>1</v>
      </c>
      <c r="AD78" s="60">
        <v>1</v>
      </c>
      <c r="AE78" s="61">
        <v>1</v>
      </c>
      <c r="AF78" s="60">
        <v>1</v>
      </c>
      <c r="AG78" s="60">
        <v>1</v>
      </c>
      <c r="AH78" s="61">
        <v>1</v>
      </c>
      <c r="AI78" s="60">
        <v>0</v>
      </c>
      <c r="AJ78" s="60">
        <v>0</v>
      </c>
      <c r="AK78" s="61">
        <v>1</v>
      </c>
      <c r="AL78" s="60">
        <v>1</v>
      </c>
      <c r="AM78" s="60">
        <v>1</v>
      </c>
      <c r="AN78" s="61">
        <v>1</v>
      </c>
      <c r="AO78" s="60">
        <v>0</v>
      </c>
      <c r="AP78" s="60">
        <v>1</v>
      </c>
      <c r="AQ78" s="61">
        <v>1</v>
      </c>
      <c r="AR78" s="60">
        <v>1</v>
      </c>
      <c r="AS78" s="60">
        <v>1</v>
      </c>
      <c r="AT78" s="61">
        <v>1</v>
      </c>
      <c r="AU78" s="60">
        <v>0</v>
      </c>
      <c r="AV78" s="60">
        <v>1</v>
      </c>
      <c r="AW78" s="61">
        <v>1</v>
      </c>
      <c r="AX78" s="60">
        <v>1</v>
      </c>
      <c r="AY78" s="60">
        <v>1</v>
      </c>
      <c r="AZ78" s="61">
        <v>1</v>
      </c>
      <c r="BA78" s="60">
        <v>1</v>
      </c>
      <c r="BB78" s="60">
        <v>1</v>
      </c>
      <c r="BC78" s="61">
        <v>1</v>
      </c>
      <c r="BD78" s="60">
        <v>1</v>
      </c>
      <c r="BE78" s="60">
        <v>1</v>
      </c>
      <c r="BF78" s="60">
        <v>1</v>
      </c>
      <c r="BG78" s="60">
        <v>1</v>
      </c>
      <c r="BH78" s="60">
        <v>1</v>
      </c>
      <c r="BI78" s="61">
        <v>1</v>
      </c>
      <c r="BJ78" s="60">
        <v>1</v>
      </c>
      <c r="BK78" s="60">
        <v>1</v>
      </c>
      <c r="BL78" s="61">
        <v>1</v>
      </c>
      <c r="BM78" s="60">
        <v>1</v>
      </c>
      <c r="BN78" s="60">
        <v>1</v>
      </c>
      <c r="BO78" s="61">
        <v>1</v>
      </c>
      <c r="BP78" s="60">
        <v>1</v>
      </c>
      <c r="BQ78" s="60">
        <v>1</v>
      </c>
      <c r="BR78" s="61">
        <v>1</v>
      </c>
      <c r="BS78" s="60">
        <v>0</v>
      </c>
      <c r="BT78" s="60">
        <v>0</v>
      </c>
      <c r="BU78" s="61">
        <v>0</v>
      </c>
      <c r="BV78" s="60">
        <v>1</v>
      </c>
      <c r="BW78" s="60">
        <v>1</v>
      </c>
      <c r="BX78" s="60">
        <v>1</v>
      </c>
      <c r="BY78" s="60">
        <v>1</v>
      </c>
      <c r="BZ78" s="60">
        <v>1</v>
      </c>
      <c r="CA78" s="61">
        <v>1</v>
      </c>
      <c r="CB78" s="60">
        <v>1</v>
      </c>
      <c r="CC78" s="60">
        <v>1</v>
      </c>
      <c r="CD78" s="60">
        <v>1</v>
      </c>
      <c r="CE78" s="60">
        <v>1</v>
      </c>
      <c r="CF78" s="60">
        <v>1</v>
      </c>
      <c r="CG78" s="60">
        <v>1</v>
      </c>
      <c r="CH78" s="60">
        <v>0</v>
      </c>
      <c r="CI78" s="61">
        <v>0</v>
      </c>
      <c r="CJ78" s="61">
        <v>0</v>
      </c>
      <c r="CK78" s="60">
        <v>1</v>
      </c>
      <c r="CL78" s="60">
        <v>1</v>
      </c>
      <c r="CM78" s="61">
        <v>1</v>
      </c>
      <c r="CN78" s="60">
        <v>0</v>
      </c>
      <c r="CO78" s="60">
        <v>1</v>
      </c>
      <c r="CP78" s="61">
        <v>1</v>
      </c>
      <c r="CQ78" s="60">
        <v>0</v>
      </c>
      <c r="CR78" s="60">
        <v>0</v>
      </c>
      <c r="CS78" s="61">
        <v>0</v>
      </c>
      <c r="CT78" s="60">
        <v>1</v>
      </c>
      <c r="CU78" s="60">
        <v>1</v>
      </c>
      <c r="CV78" s="61">
        <v>1</v>
      </c>
      <c r="CW78" s="60">
        <v>1</v>
      </c>
      <c r="CX78" s="60">
        <v>1</v>
      </c>
      <c r="CY78" s="61">
        <v>1</v>
      </c>
      <c r="CZ78" s="60">
        <v>1</v>
      </c>
      <c r="DA78" s="60">
        <v>1</v>
      </c>
      <c r="DB78" s="60">
        <v>1</v>
      </c>
    </row>
    <row r="79" spans="1:106">
      <c r="A79" s="28">
        <v>69</v>
      </c>
      <c r="B79" s="269"/>
      <c r="C79" s="264" t="s">
        <v>145</v>
      </c>
      <c r="D79" s="265"/>
      <c r="E79" s="60">
        <v>1</v>
      </c>
      <c r="F79" s="60">
        <v>1</v>
      </c>
      <c r="G79" s="61">
        <v>1</v>
      </c>
      <c r="H79" s="60">
        <v>1</v>
      </c>
      <c r="I79" s="60">
        <v>0</v>
      </c>
      <c r="J79" s="61">
        <v>1</v>
      </c>
      <c r="K79" s="60">
        <v>1</v>
      </c>
      <c r="L79" s="60">
        <v>1</v>
      </c>
      <c r="M79" s="60">
        <v>1</v>
      </c>
      <c r="N79" s="60">
        <v>1</v>
      </c>
      <c r="O79" s="60">
        <v>1</v>
      </c>
      <c r="P79" s="61">
        <v>1</v>
      </c>
      <c r="Q79" s="60">
        <v>1</v>
      </c>
      <c r="R79" s="60">
        <v>1</v>
      </c>
      <c r="S79" s="61">
        <v>1</v>
      </c>
      <c r="T79" s="60">
        <v>1</v>
      </c>
      <c r="U79" s="60">
        <v>1</v>
      </c>
      <c r="V79" s="61">
        <v>1</v>
      </c>
      <c r="W79" s="60">
        <v>1</v>
      </c>
      <c r="X79" s="60">
        <v>1</v>
      </c>
      <c r="Y79" s="61">
        <v>1</v>
      </c>
      <c r="Z79" s="60">
        <v>1</v>
      </c>
      <c r="AA79" s="60">
        <v>1</v>
      </c>
      <c r="AB79" s="61">
        <v>1</v>
      </c>
      <c r="AC79" s="60">
        <v>1</v>
      </c>
      <c r="AD79" s="60">
        <v>1</v>
      </c>
      <c r="AE79" s="61">
        <v>1</v>
      </c>
      <c r="AF79" s="60">
        <v>1</v>
      </c>
      <c r="AG79" s="60">
        <v>1</v>
      </c>
      <c r="AH79" s="61">
        <v>1</v>
      </c>
      <c r="AI79" s="60">
        <v>0</v>
      </c>
      <c r="AJ79" s="60">
        <v>0</v>
      </c>
      <c r="AK79" s="61">
        <v>1</v>
      </c>
      <c r="AL79" s="60">
        <v>1</v>
      </c>
      <c r="AM79" s="60">
        <v>1</v>
      </c>
      <c r="AN79" s="61">
        <v>1</v>
      </c>
      <c r="AO79" s="60">
        <v>0</v>
      </c>
      <c r="AP79" s="60">
        <v>1</v>
      </c>
      <c r="AQ79" s="61">
        <v>1</v>
      </c>
      <c r="AR79" s="60">
        <v>1</v>
      </c>
      <c r="AS79" s="60">
        <v>1</v>
      </c>
      <c r="AT79" s="61">
        <v>1</v>
      </c>
      <c r="AU79" s="60">
        <v>0</v>
      </c>
      <c r="AV79" s="60">
        <v>0</v>
      </c>
      <c r="AW79" s="61">
        <v>1</v>
      </c>
      <c r="AX79" s="60">
        <v>1</v>
      </c>
      <c r="AY79" s="60">
        <v>1</v>
      </c>
      <c r="AZ79" s="61">
        <v>1</v>
      </c>
      <c r="BA79" s="60">
        <v>1</v>
      </c>
      <c r="BB79" s="60">
        <v>1</v>
      </c>
      <c r="BC79" s="61">
        <v>1</v>
      </c>
      <c r="BD79" s="60">
        <v>1</v>
      </c>
      <c r="BE79" s="60">
        <v>1</v>
      </c>
      <c r="BF79" s="60">
        <v>1</v>
      </c>
      <c r="BG79" s="60">
        <v>1</v>
      </c>
      <c r="BH79" s="60">
        <v>1</v>
      </c>
      <c r="BI79" s="61">
        <v>1</v>
      </c>
      <c r="BJ79" s="60">
        <v>0</v>
      </c>
      <c r="BK79" s="60">
        <v>1</v>
      </c>
      <c r="BL79" s="61">
        <v>1</v>
      </c>
      <c r="BM79" s="60">
        <v>1</v>
      </c>
      <c r="BN79" s="60">
        <v>1</v>
      </c>
      <c r="BO79" s="61">
        <v>1</v>
      </c>
      <c r="BP79" s="60">
        <v>1</v>
      </c>
      <c r="BQ79" s="60">
        <v>1</v>
      </c>
      <c r="BR79" s="61">
        <v>1</v>
      </c>
      <c r="BS79" s="60">
        <v>0</v>
      </c>
      <c r="BT79" s="60">
        <v>0</v>
      </c>
      <c r="BU79" s="61">
        <v>0</v>
      </c>
      <c r="BV79" s="60">
        <v>1</v>
      </c>
      <c r="BW79" s="60">
        <v>1</v>
      </c>
      <c r="BX79" s="60">
        <v>1</v>
      </c>
      <c r="BY79" s="60">
        <v>0</v>
      </c>
      <c r="BZ79" s="60">
        <v>1</v>
      </c>
      <c r="CA79" s="61">
        <v>1</v>
      </c>
      <c r="CB79" s="60">
        <v>1</v>
      </c>
      <c r="CC79" s="60">
        <v>1</v>
      </c>
      <c r="CD79" s="60">
        <v>1</v>
      </c>
      <c r="CE79" s="60">
        <v>1</v>
      </c>
      <c r="CF79" s="60">
        <v>1</v>
      </c>
      <c r="CG79" s="60">
        <v>1</v>
      </c>
      <c r="CH79" s="60">
        <v>0</v>
      </c>
      <c r="CI79" s="61">
        <v>0</v>
      </c>
      <c r="CJ79" s="61">
        <v>0</v>
      </c>
      <c r="CK79" s="60">
        <v>1</v>
      </c>
      <c r="CL79" s="60">
        <v>1</v>
      </c>
      <c r="CM79" s="61">
        <v>1</v>
      </c>
      <c r="CN79" s="60">
        <v>0</v>
      </c>
      <c r="CO79" s="60">
        <v>1</v>
      </c>
      <c r="CP79" s="61">
        <v>1</v>
      </c>
      <c r="CQ79" s="60">
        <v>0</v>
      </c>
      <c r="CR79" s="60">
        <v>0</v>
      </c>
      <c r="CS79" s="61">
        <v>0</v>
      </c>
      <c r="CT79" s="60">
        <v>1</v>
      </c>
      <c r="CU79" s="60">
        <v>1</v>
      </c>
      <c r="CV79" s="61">
        <v>1</v>
      </c>
      <c r="CW79" s="60">
        <v>0</v>
      </c>
      <c r="CX79" s="60">
        <v>0</v>
      </c>
      <c r="CY79" s="61">
        <v>0</v>
      </c>
      <c r="CZ79" s="60">
        <v>1</v>
      </c>
      <c r="DA79" s="60">
        <v>0</v>
      </c>
      <c r="DB79" s="60">
        <v>0</v>
      </c>
    </row>
    <row r="80" spans="1:106">
      <c r="A80" s="28">
        <v>70</v>
      </c>
      <c r="B80" s="269"/>
      <c r="C80" s="264" t="s">
        <v>146</v>
      </c>
      <c r="D80" s="265"/>
      <c r="E80" s="60">
        <v>0</v>
      </c>
      <c r="F80" s="60">
        <v>1</v>
      </c>
      <c r="G80" s="61">
        <v>1</v>
      </c>
      <c r="H80" s="60">
        <v>0</v>
      </c>
      <c r="I80" s="60">
        <v>0</v>
      </c>
      <c r="J80" s="61">
        <v>1</v>
      </c>
      <c r="K80" s="60">
        <v>1</v>
      </c>
      <c r="L80" s="60">
        <v>1</v>
      </c>
      <c r="M80" s="60">
        <v>1</v>
      </c>
      <c r="N80" s="60">
        <v>1</v>
      </c>
      <c r="O80" s="60">
        <v>1</v>
      </c>
      <c r="P80" s="61">
        <v>1</v>
      </c>
      <c r="Q80" s="60">
        <v>0</v>
      </c>
      <c r="R80" s="60">
        <v>0</v>
      </c>
      <c r="S80" s="61">
        <v>0</v>
      </c>
      <c r="T80" s="60">
        <v>1</v>
      </c>
      <c r="U80" s="60">
        <v>1</v>
      </c>
      <c r="V80" s="61">
        <v>1</v>
      </c>
      <c r="W80" s="60">
        <v>0</v>
      </c>
      <c r="X80" s="60">
        <v>1</v>
      </c>
      <c r="Y80" s="61">
        <v>1</v>
      </c>
      <c r="Z80" s="60">
        <v>1</v>
      </c>
      <c r="AA80" s="60">
        <v>1</v>
      </c>
      <c r="AB80" s="61">
        <v>1</v>
      </c>
      <c r="AC80" s="60">
        <v>1</v>
      </c>
      <c r="AD80" s="60">
        <v>1</v>
      </c>
      <c r="AE80" s="61">
        <v>1</v>
      </c>
      <c r="AF80" s="60">
        <v>1</v>
      </c>
      <c r="AG80" s="60">
        <v>1</v>
      </c>
      <c r="AH80" s="61">
        <v>1</v>
      </c>
      <c r="AI80" s="60">
        <v>0</v>
      </c>
      <c r="AJ80" s="60">
        <v>0</v>
      </c>
      <c r="AK80" s="61">
        <v>0</v>
      </c>
      <c r="AL80" s="60">
        <v>1</v>
      </c>
      <c r="AM80" s="60">
        <v>1</v>
      </c>
      <c r="AN80" s="61">
        <v>1</v>
      </c>
      <c r="AO80" s="60">
        <v>0</v>
      </c>
      <c r="AP80" s="60">
        <v>0</v>
      </c>
      <c r="AQ80" s="61">
        <v>1</v>
      </c>
      <c r="AR80" s="60">
        <v>1</v>
      </c>
      <c r="AS80" s="60">
        <v>1</v>
      </c>
      <c r="AT80" s="61">
        <v>1</v>
      </c>
      <c r="AU80" s="60">
        <v>0</v>
      </c>
      <c r="AV80" s="60">
        <v>0</v>
      </c>
      <c r="AW80" s="61">
        <v>1</v>
      </c>
      <c r="AX80" s="60">
        <v>1</v>
      </c>
      <c r="AY80" s="60">
        <v>1</v>
      </c>
      <c r="AZ80" s="61">
        <v>1</v>
      </c>
      <c r="BA80" s="60">
        <v>0</v>
      </c>
      <c r="BB80" s="60">
        <v>1</v>
      </c>
      <c r="BC80" s="61">
        <v>1</v>
      </c>
      <c r="BD80" s="60">
        <v>1</v>
      </c>
      <c r="BE80" s="60">
        <v>1</v>
      </c>
      <c r="BF80" s="60">
        <v>1</v>
      </c>
      <c r="BG80" s="60">
        <v>1</v>
      </c>
      <c r="BH80" s="60">
        <v>1</v>
      </c>
      <c r="BI80" s="61">
        <v>0</v>
      </c>
      <c r="BJ80" s="60">
        <v>0</v>
      </c>
      <c r="BK80" s="60">
        <v>0</v>
      </c>
      <c r="BL80" s="61">
        <v>0</v>
      </c>
      <c r="BM80" s="60">
        <v>1</v>
      </c>
      <c r="BN80" s="60">
        <v>1</v>
      </c>
      <c r="BO80" s="61">
        <v>1</v>
      </c>
      <c r="BP80" s="60">
        <v>1</v>
      </c>
      <c r="BQ80" s="60">
        <v>1</v>
      </c>
      <c r="BR80" s="61">
        <v>1</v>
      </c>
      <c r="BS80" s="60">
        <v>0</v>
      </c>
      <c r="BT80" s="60">
        <v>0</v>
      </c>
      <c r="BU80" s="61">
        <v>0</v>
      </c>
      <c r="BV80" s="60">
        <v>1</v>
      </c>
      <c r="BW80" s="60">
        <v>1</v>
      </c>
      <c r="BX80" s="60">
        <v>1</v>
      </c>
      <c r="BY80" s="60">
        <v>0</v>
      </c>
      <c r="BZ80" s="60">
        <v>0</v>
      </c>
      <c r="CA80" s="61">
        <v>1</v>
      </c>
      <c r="CB80" s="60">
        <v>1</v>
      </c>
      <c r="CC80" s="60">
        <v>1</v>
      </c>
      <c r="CD80" s="60">
        <v>1</v>
      </c>
      <c r="CE80" s="60">
        <v>1</v>
      </c>
      <c r="CF80" s="60">
        <v>1</v>
      </c>
      <c r="CG80" s="60">
        <v>1</v>
      </c>
      <c r="CH80" s="60">
        <v>0</v>
      </c>
      <c r="CI80" s="61">
        <v>0</v>
      </c>
      <c r="CJ80" s="61">
        <v>0</v>
      </c>
      <c r="CK80" s="60">
        <v>1</v>
      </c>
      <c r="CL80" s="60">
        <v>1</v>
      </c>
      <c r="CM80" s="61">
        <v>0</v>
      </c>
      <c r="CN80" s="60">
        <v>0</v>
      </c>
      <c r="CO80" s="60">
        <v>0</v>
      </c>
      <c r="CP80" s="61">
        <v>0</v>
      </c>
      <c r="CQ80" s="60">
        <v>0</v>
      </c>
      <c r="CR80" s="60">
        <v>0</v>
      </c>
      <c r="CS80" s="61">
        <v>0</v>
      </c>
      <c r="CT80" s="60">
        <v>0</v>
      </c>
      <c r="CU80" s="60">
        <v>0</v>
      </c>
      <c r="CV80" s="61">
        <v>0</v>
      </c>
      <c r="CW80" s="60">
        <v>0</v>
      </c>
      <c r="CX80" s="60">
        <v>0</v>
      </c>
      <c r="CY80" s="61">
        <v>0</v>
      </c>
      <c r="CZ80" s="60">
        <v>1</v>
      </c>
      <c r="DA80" s="60">
        <v>0</v>
      </c>
      <c r="DB80" s="60">
        <v>0</v>
      </c>
    </row>
    <row r="81" spans="1:106">
      <c r="A81" s="28">
        <v>71</v>
      </c>
      <c r="B81" s="269"/>
      <c r="C81" s="264" t="s">
        <v>147</v>
      </c>
      <c r="D81" s="265"/>
      <c r="E81" s="60">
        <v>1</v>
      </c>
      <c r="F81" s="60">
        <v>1</v>
      </c>
      <c r="G81" s="61">
        <v>1</v>
      </c>
      <c r="H81" s="60">
        <v>0</v>
      </c>
      <c r="I81" s="60">
        <v>0</v>
      </c>
      <c r="J81" s="61">
        <v>1</v>
      </c>
      <c r="K81" s="60">
        <v>1</v>
      </c>
      <c r="L81" s="60">
        <v>1</v>
      </c>
      <c r="M81" s="60">
        <v>1</v>
      </c>
      <c r="N81" s="60">
        <v>1</v>
      </c>
      <c r="O81" s="60">
        <v>1</v>
      </c>
      <c r="P81" s="61">
        <v>1</v>
      </c>
      <c r="Q81" s="60">
        <v>1</v>
      </c>
      <c r="R81" s="60">
        <v>1</v>
      </c>
      <c r="S81" s="61">
        <v>1</v>
      </c>
      <c r="T81" s="60">
        <v>1</v>
      </c>
      <c r="U81" s="60">
        <v>1</v>
      </c>
      <c r="V81" s="61">
        <v>1</v>
      </c>
      <c r="W81" s="60">
        <v>0</v>
      </c>
      <c r="X81" s="60">
        <v>1</v>
      </c>
      <c r="Y81" s="61">
        <v>1</v>
      </c>
      <c r="Z81" s="60">
        <v>1</v>
      </c>
      <c r="AA81" s="60">
        <v>1</v>
      </c>
      <c r="AB81" s="61">
        <v>1</v>
      </c>
      <c r="AC81" s="60">
        <v>1</v>
      </c>
      <c r="AD81" s="60">
        <v>1</v>
      </c>
      <c r="AE81" s="61">
        <v>1</v>
      </c>
      <c r="AF81" s="60">
        <v>1</v>
      </c>
      <c r="AG81" s="60">
        <v>0</v>
      </c>
      <c r="AH81" s="61">
        <v>1</v>
      </c>
      <c r="AI81" s="60">
        <v>0</v>
      </c>
      <c r="AJ81" s="60">
        <v>0</v>
      </c>
      <c r="AK81" s="61">
        <v>1</v>
      </c>
      <c r="AL81" s="60">
        <v>1</v>
      </c>
      <c r="AM81" s="60">
        <v>1</v>
      </c>
      <c r="AN81" s="61">
        <v>1</v>
      </c>
      <c r="AO81" s="60">
        <v>0</v>
      </c>
      <c r="AP81" s="60">
        <v>1</v>
      </c>
      <c r="AQ81" s="61">
        <v>1</v>
      </c>
      <c r="AR81" s="60">
        <v>1</v>
      </c>
      <c r="AS81" s="60">
        <v>1</v>
      </c>
      <c r="AT81" s="61">
        <v>1</v>
      </c>
      <c r="AU81" s="60">
        <v>0</v>
      </c>
      <c r="AV81" s="60">
        <v>0</v>
      </c>
      <c r="AW81" s="61">
        <v>1</v>
      </c>
      <c r="AX81" s="60">
        <v>1</v>
      </c>
      <c r="AY81" s="60">
        <v>1</v>
      </c>
      <c r="AZ81" s="61">
        <v>1</v>
      </c>
      <c r="BA81" s="60">
        <v>1</v>
      </c>
      <c r="BB81" s="60">
        <v>1</v>
      </c>
      <c r="BC81" s="61">
        <v>1</v>
      </c>
      <c r="BD81" s="60">
        <v>1</v>
      </c>
      <c r="BE81" s="60">
        <v>1</v>
      </c>
      <c r="BF81" s="60">
        <v>1</v>
      </c>
      <c r="BG81" s="60">
        <v>1</v>
      </c>
      <c r="BH81" s="60">
        <v>1</v>
      </c>
      <c r="BI81" s="61">
        <v>1</v>
      </c>
      <c r="BJ81" s="60">
        <v>1</v>
      </c>
      <c r="BK81" s="60">
        <v>1</v>
      </c>
      <c r="BL81" s="61">
        <v>1</v>
      </c>
      <c r="BM81" s="60">
        <v>1</v>
      </c>
      <c r="BN81" s="60">
        <v>1</v>
      </c>
      <c r="BO81" s="61">
        <v>1</v>
      </c>
      <c r="BP81" s="60">
        <v>1</v>
      </c>
      <c r="BQ81" s="60">
        <v>1</v>
      </c>
      <c r="BR81" s="61">
        <v>1</v>
      </c>
      <c r="BS81" s="60">
        <v>1</v>
      </c>
      <c r="BT81" s="60">
        <v>1</v>
      </c>
      <c r="BU81" s="61">
        <v>1</v>
      </c>
      <c r="BV81" s="60">
        <v>1</v>
      </c>
      <c r="BW81" s="60">
        <v>1</v>
      </c>
      <c r="BX81" s="60">
        <v>1</v>
      </c>
      <c r="BY81" s="60">
        <v>0</v>
      </c>
      <c r="BZ81" s="60">
        <v>1</v>
      </c>
      <c r="CA81" s="61">
        <v>1</v>
      </c>
      <c r="CB81" s="60">
        <v>1</v>
      </c>
      <c r="CC81" s="60">
        <v>1</v>
      </c>
      <c r="CD81" s="60">
        <v>1</v>
      </c>
      <c r="CE81" s="60">
        <v>1</v>
      </c>
      <c r="CF81" s="60">
        <v>1</v>
      </c>
      <c r="CG81" s="60">
        <v>1</v>
      </c>
      <c r="CH81" s="60">
        <v>0</v>
      </c>
      <c r="CI81" s="61">
        <v>0</v>
      </c>
      <c r="CJ81" s="61">
        <v>0</v>
      </c>
      <c r="CK81" s="60">
        <v>1</v>
      </c>
      <c r="CL81" s="60">
        <v>1</v>
      </c>
      <c r="CM81" s="61">
        <v>1</v>
      </c>
      <c r="CN81" s="60">
        <v>0</v>
      </c>
      <c r="CO81" s="60">
        <v>0</v>
      </c>
      <c r="CP81" s="61">
        <v>1</v>
      </c>
      <c r="CQ81" s="60">
        <v>0</v>
      </c>
      <c r="CR81" s="60">
        <v>0</v>
      </c>
      <c r="CS81" s="61">
        <v>0</v>
      </c>
      <c r="CT81" s="60">
        <v>0</v>
      </c>
      <c r="CU81" s="60">
        <v>0</v>
      </c>
      <c r="CV81" s="61">
        <v>0</v>
      </c>
      <c r="CW81" s="60">
        <v>0</v>
      </c>
      <c r="CX81" s="60">
        <v>0</v>
      </c>
      <c r="CY81" s="61">
        <v>0</v>
      </c>
      <c r="CZ81" s="60">
        <v>1</v>
      </c>
      <c r="DA81" s="60">
        <v>0</v>
      </c>
      <c r="DB81" s="60">
        <v>0</v>
      </c>
    </row>
    <row r="82" spans="1:106">
      <c r="A82" s="28">
        <v>72</v>
      </c>
      <c r="B82" s="269"/>
      <c r="C82" s="264" t="s">
        <v>148</v>
      </c>
      <c r="D82" s="265"/>
      <c r="E82" s="60">
        <v>1</v>
      </c>
      <c r="F82" s="60">
        <v>1</v>
      </c>
      <c r="G82" s="61">
        <v>1</v>
      </c>
      <c r="H82" s="60">
        <v>1</v>
      </c>
      <c r="I82" s="60">
        <v>0</v>
      </c>
      <c r="J82" s="61">
        <v>1</v>
      </c>
      <c r="K82" s="60">
        <v>1</v>
      </c>
      <c r="L82" s="60">
        <v>1</v>
      </c>
      <c r="M82" s="60">
        <v>1</v>
      </c>
      <c r="N82" s="60">
        <v>1</v>
      </c>
      <c r="O82" s="60">
        <v>1</v>
      </c>
      <c r="P82" s="61">
        <v>1</v>
      </c>
      <c r="Q82" s="60">
        <v>0</v>
      </c>
      <c r="R82" s="60">
        <v>1</v>
      </c>
      <c r="S82" s="61">
        <v>1</v>
      </c>
      <c r="T82" s="60">
        <v>0</v>
      </c>
      <c r="U82" s="60">
        <v>0</v>
      </c>
      <c r="V82" s="60">
        <v>0</v>
      </c>
      <c r="W82" s="60">
        <v>0</v>
      </c>
      <c r="X82" s="60">
        <v>1</v>
      </c>
      <c r="Y82" s="61">
        <v>1</v>
      </c>
      <c r="Z82" s="60">
        <v>1</v>
      </c>
      <c r="AA82" s="60">
        <v>1</v>
      </c>
      <c r="AB82" s="61">
        <v>1</v>
      </c>
      <c r="AC82" s="60">
        <v>1</v>
      </c>
      <c r="AD82" s="60">
        <v>1</v>
      </c>
      <c r="AE82" s="61">
        <v>1</v>
      </c>
      <c r="AF82" s="60">
        <v>1</v>
      </c>
      <c r="AG82" s="60">
        <v>0</v>
      </c>
      <c r="AH82" s="61">
        <v>1</v>
      </c>
      <c r="AI82" s="60">
        <v>0</v>
      </c>
      <c r="AJ82" s="60">
        <v>0</v>
      </c>
      <c r="AK82" s="61">
        <v>0</v>
      </c>
      <c r="AL82" s="60">
        <v>1</v>
      </c>
      <c r="AM82" s="60">
        <v>1</v>
      </c>
      <c r="AN82" s="61">
        <v>1</v>
      </c>
      <c r="AO82" s="60">
        <v>0</v>
      </c>
      <c r="AP82" s="60">
        <v>0</v>
      </c>
      <c r="AQ82" s="61">
        <v>1</v>
      </c>
      <c r="AR82" s="60">
        <v>1</v>
      </c>
      <c r="AS82" s="60">
        <v>1</v>
      </c>
      <c r="AT82" s="61">
        <v>1</v>
      </c>
      <c r="AU82" s="60">
        <v>0</v>
      </c>
      <c r="AV82" s="60">
        <v>0</v>
      </c>
      <c r="AW82" s="61">
        <v>1</v>
      </c>
      <c r="AX82" s="60">
        <v>1</v>
      </c>
      <c r="AY82" s="60">
        <v>1</v>
      </c>
      <c r="AZ82" s="61">
        <v>1</v>
      </c>
      <c r="BA82" s="60">
        <v>0</v>
      </c>
      <c r="BB82" s="60">
        <v>1</v>
      </c>
      <c r="BC82" s="61">
        <v>1</v>
      </c>
      <c r="BD82" s="60">
        <v>1</v>
      </c>
      <c r="BE82" s="60">
        <v>1</v>
      </c>
      <c r="BF82" s="60">
        <v>1</v>
      </c>
      <c r="BG82" s="60">
        <v>0</v>
      </c>
      <c r="BH82" s="60">
        <v>0</v>
      </c>
      <c r="BI82" s="61">
        <v>1</v>
      </c>
      <c r="BJ82" s="60">
        <v>0</v>
      </c>
      <c r="BK82" s="60">
        <v>1</v>
      </c>
      <c r="BL82" s="61">
        <v>1</v>
      </c>
      <c r="BM82" s="60">
        <v>1</v>
      </c>
      <c r="BN82" s="60">
        <v>1</v>
      </c>
      <c r="BO82" s="61">
        <v>1</v>
      </c>
      <c r="BP82" s="60">
        <v>1</v>
      </c>
      <c r="BQ82" s="60">
        <v>1</v>
      </c>
      <c r="BR82" s="61">
        <v>1</v>
      </c>
      <c r="BS82" s="60">
        <v>0</v>
      </c>
      <c r="BT82" s="60">
        <v>0</v>
      </c>
      <c r="BU82" s="61">
        <v>0</v>
      </c>
      <c r="BV82" s="60">
        <v>1</v>
      </c>
      <c r="BW82" s="60">
        <v>1</v>
      </c>
      <c r="BX82" s="60">
        <v>1</v>
      </c>
      <c r="BY82" s="60">
        <v>0</v>
      </c>
      <c r="BZ82" s="60">
        <v>0</v>
      </c>
      <c r="CA82" s="61">
        <v>1</v>
      </c>
      <c r="CB82" s="60">
        <v>1</v>
      </c>
      <c r="CC82" s="60">
        <v>1</v>
      </c>
      <c r="CD82" s="60">
        <v>1</v>
      </c>
      <c r="CE82" s="60">
        <v>1</v>
      </c>
      <c r="CF82" s="60">
        <v>1</v>
      </c>
      <c r="CG82" s="60">
        <v>1</v>
      </c>
      <c r="CH82" s="60">
        <v>0</v>
      </c>
      <c r="CI82" s="61">
        <v>0</v>
      </c>
      <c r="CJ82" s="61">
        <v>0</v>
      </c>
      <c r="CK82" s="60">
        <v>0</v>
      </c>
      <c r="CL82" s="60">
        <v>0</v>
      </c>
      <c r="CM82" s="61">
        <v>1</v>
      </c>
      <c r="CN82" s="60">
        <v>0</v>
      </c>
      <c r="CO82" s="60">
        <v>0</v>
      </c>
      <c r="CP82" s="61">
        <v>0</v>
      </c>
      <c r="CQ82" s="60">
        <v>1</v>
      </c>
      <c r="CR82" s="60">
        <v>1</v>
      </c>
      <c r="CS82" s="61">
        <v>1</v>
      </c>
      <c r="CT82" s="60">
        <v>1</v>
      </c>
      <c r="CU82" s="60">
        <v>1</v>
      </c>
      <c r="CV82" s="61">
        <v>1</v>
      </c>
      <c r="CW82" s="60">
        <v>1</v>
      </c>
      <c r="CX82" s="60">
        <v>1</v>
      </c>
      <c r="CY82" s="61">
        <v>1</v>
      </c>
      <c r="CZ82" s="60">
        <v>1</v>
      </c>
      <c r="DA82" s="60">
        <v>0</v>
      </c>
      <c r="DB82" s="60">
        <v>0</v>
      </c>
    </row>
    <row r="83" spans="1:106">
      <c r="A83" s="28">
        <v>73</v>
      </c>
      <c r="B83" s="275"/>
      <c r="C83" s="264" t="s">
        <v>149</v>
      </c>
      <c r="D83" s="265"/>
      <c r="E83" s="60">
        <v>0</v>
      </c>
      <c r="F83" s="60">
        <v>0</v>
      </c>
      <c r="G83" s="61">
        <v>0</v>
      </c>
      <c r="H83" s="60">
        <v>0</v>
      </c>
      <c r="I83" s="60">
        <v>0</v>
      </c>
      <c r="J83" s="61">
        <v>1</v>
      </c>
      <c r="K83" s="60">
        <v>0</v>
      </c>
      <c r="L83" s="60">
        <v>0</v>
      </c>
      <c r="M83" s="60">
        <v>0</v>
      </c>
      <c r="N83" s="60">
        <v>1</v>
      </c>
      <c r="O83" s="60">
        <v>1</v>
      </c>
      <c r="P83" s="61">
        <v>0</v>
      </c>
      <c r="Q83" s="60">
        <v>0</v>
      </c>
      <c r="R83" s="60">
        <v>0</v>
      </c>
      <c r="S83" s="61">
        <v>0</v>
      </c>
      <c r="T83" s="60">
        <v>0</v>
      </c>
      <c r="U83" s="60">
        <v>0</v>
      </c>
      <c r="V83" s="60">
        <v>0</v>
      </c>
      <c r="W83" s="60">
        <v>0</v>
      </c>
      <c r="X83" s="60">
        <v>1</v>
      </c>
      <c r="Y83" s="61">
        <v>1</v>
      </c>
      <c r="Z83" s="60">
        <v>1</v>
      </c>
      <c r="AA83" s="60">
        <v>1</v>
      </c>
      <c r="AB83" s="61">
        <v>1</v>
      </c>
      <c r="AC83" s="60">
        <v>1</v>
      </c>
      <c r="AD83" s="60">
        <v>1</v>
      </c>
      <c r="AE83" s="61">
        <v>1</v>
      </c>
      <c r="AF83" s="60">
        <v>0</v>
      </c>
      <c r="AG83" s="60">
        <v>0</v>
      </c>
      <c r="AH83" s="60">
        <v>0</v>
      </c>
      <c r="AI83" s="60">
        <v>0</v>
      </c>
      <c r="AJ83" s="60">
        <v>0</v>
      </c>
      <c r="AK83" s="61">
        <v>0</v>
      </c>
      <c r="AL83" s="60">
        <v>1</v>
      </c>
      <c r="AM83" s="60">
        <v>1</v>
      </c>
      <c r="AN83" s="61">
        <v>1</v>
      </c>
      <c r="AO83" s="60">
        <v>1</v>
      </c>
      <c r="AP83" s="60">
        <v>0</v>
      </c>
      <c r="AQ83" s="61">
        <v>1</v>
      </c>
      <c r="AR83" s="60">
        <v>0</v>
      </c>
      <c r="AS83" s="60">
        <v>0</v>
      </c>
      <c r="AT83" s="61">
        <v>1</v>
      </c>
      <c r="AU83" s="60">
        <v>0</v>
      </c>
      <c r="AV83" s="60">
        <v>0</v>
      </c>
      <c r="AW83" s="61">
        <v>1</v>
      </c>
      <c r="AX83" s="60">
        <v>1</v>
      </c>
      <c r="AY83" s="60">
        <v>1</v>
      </c>
      <c r="AZ83" s="61">
        <v>1</v>
      </c>
      <c r="BA83" s="60">
        <v>0</v>
      </c>
      <c r="BB83" s="60">
        <v>0</v>
      </c>
      <c r="BC83" s="61">
        <v>0</v>
      </c>
      <c r="BD83" s="60">
        <v>0</v>
      </c>
      <c r="BE83" s="60">
        <v>0</v>
      </c>
      <c r="BF83" s="60">
        <v>0</v>
      </c>
      <c r="BG83" s="60">
        <v>0</v>
      </c>
      <c r="BH83" s="60">
        <v>0</v>
      </c>
      <c r="BI83" s="61">
        <v>0</v>
      </c>
      <c r="BJ83" s="60">
        <v>0</v>
      </c>
      <c r="BK83" s="60">
        <v>1</v>
      </c>
      <c r="BL83" s="61">
        <v>0</v>
      </c>
      <c r="BM83" s="60">
        <v>1</v>
      </c>
      <c r="BN83" s="60">
        <v>1</v>
      </c>
      <c r="BO83" s="61">
        <v>1</v>
      </c>
      <c r="BP83" s="60">
        <v>1</v>
      </c>
      <c r="BQ83" s="60">
        <v>1</v>
      </c>
      <c r="BR83" s="61">
        <v>1</v>
      </c>
      <c r="BS83" s="60">
        <v>0</v>
      </c>
      <c r="BT83" s="60">
        <v>0</v>
      </c>
      <c r="BU83" s="61">
        <v>0</v>
      </c>
      <c r="BV83" s="60">
        <v>0</v>
      </c>
      <c r="BW83" s="60">
        <v>0</v>
      </c>
      <c r="BX83" s="60">
        <v>0</v>
      </c>
      <c r="BY83" s="60">
        <v>0</v>
      </c>
      <c r="BZ83" s="60">
        <v>0</v>
      </c>
      <c r="CA83" s="61">
        <v>1</v>
      </c>
      <c r="CB83" s="60">
        <v>0</v>
      </c>
      <c r="CC83" s="60">
        <v>0</v>
      </c>
      <c r="CD83" s="60">
        <v>0</v>
      </c>
      <c r="CE83" s="60">
        <v>0</v>
      </c>
      <c r="CF83" s="60">
        <v>0</v>
      </c>
      <c r="CG83" s="60">
        <v>0</v>
      </c>
      <c r="CH83" s="60">
        <v>0</v>
      </c>
      <c r="CI83" s="61">
        <v>0</v>
      </c>
      <c r="CJ83" s="61">
        <v>0</v>
      </c>
      <c r="CK83" s="60">
        <v>0</v>
      </c>
      <c r="CL83" s="60">
        <v>0</v>
      </c>
      <c r="CM83" s="61">
        <v>0</v>
      </c>
      <c r="CN83" s="60">
        <v>0</v>
      </c>
      <c r="CO83" s="60">
        <v>0</v>
      </c>
      <c r="CP83" s="61">
        <v>0</v>
      </c>
      <c r="CQ83" s="60">
        <v>0</v>
      </c>
      <c r="CR83" s="60">
        <v>0</v>
      </c>
      <c r="CS83" s="61">
        <v>0</v>
      </c>
      <c r="CT83" s="60">
        <v>0</v>
      </c>
      <c r="CU83" s="60">
        <v>0</v>
      </c>
      <c r="CV83" s="61">
        <v>0</v>
      </c>
      <c r="CW83" s="60">
        <v>0</v>
      </c>
      <c r="CX83" s="60">
        <v>0</v>
      </c>
      <c r="CY83" s="61">
        <v>0</v>
      </c>
      <c r="CZ83" s="60">
        <v>0</v>
      </c>
      <c r="DA83" s="60">
        <v>0</v>
      </c>
      <c r="DB83" s="60">
        <v>0</v>
      </c>
    </row>
    <row r="84" spans="1:106">
      <c r="A84" s="28">
        <v>74</v>
      </c>
      <c r="B84" s="276"/>
      <c r="C84" s="271" t="s">
        <v>279</v>
      </c>
      <c r="D84" s="265"/>
      <c r="E84" s="60">
        <v>1</v>
      </c>
      <c r="F84" s="60">
        <v>1</v>
      </c>
      <c r="G84" s="61">
        <v>1</v>
      </c>
      <c r="H84" s="60">
        <v>0</v>
      </c>
      <c r="I84" s="60">
        <v>0</v>
      </c>
      <c r="J84" s="61">
        <v>1</v>
      </c>
      <c r="K84" s="60">
        <v>0</v>
      </c>
      <c r="L84" s="60">
        <v>0</v>
      </c>
      <c r="M84" s="60">
        <v>0</v>
      </c>
      <c r="N84" s="60">
        <v>1</v>
      </c>
      <c r="O84" s="60">
        <v>1</v>
      </c>
      <c r="P84" s="61">
        <v>1</v>
      </c>
      <c r="Q84" s="60">
        <v>1</v>
      </c>
      <c r="R84" s="60">
        <v>1</v>
      </c>
      <c r="S84" s="61">
        <v>1</v>
      </c>
      <c r="T84" s="60">
        <v>0</v>
      </c>
      <c r="U84" s="60">
        <v>0</v>
      </c>
      <c r="V84" s="60">
        <v>0</v>
      </c>
      <c r="W84" s="60">
        <v>0</v>
      </c>
      <c r="X84" s="60">
        <v>1</v>
      </c>
      <c r="Y84" s="61">
        <v>1</v>
      </c>
      <c r="Z84" s="60">
        <v>1</v>
      </c>
      <c r="AA84" s="60">
        <v>1</v>
      </c>
      <c r="AB84" s="61">
        <v>1</v>
      </c>
      <c r="AC84" s="60">
        <v>1</v>
      </c>
      <c r="AD84" s="60">
        <v>1</v>
      </c>
      <c r="AE84" s="61">
        <v>1</v>
      </c>
      <c r="AF84" s="60">
        <v>0</v>
      </c>
      <c r="AG84" s="60">
        <v>0</v>
      </c>
      <c r="AH84" s="60">
        <v>0</v>
      </c>
      <c r="AI84" s="60">
        <v>0</v>
      </c>
      <c r="AJ84" s="60">
        <v>0</v>
      </c>
      <c r="AK84" s="61">
        <v>1</v>
      </c>
      <c r="AL84" s="60">
        <v>1</v>
      </c>
      <c r="AM84" s="60">
        <v>1</v>
      </c>
      <c r="AN84" s="61">
        <v>0</v>
      </c>
      <c r="AO84" s="60">
        <v>1</v>
      </c>
      <c r="AP84" s="60">
        <v>0</v>
      </c>
      <c r="AQ84" s="61">
        <v>1</v>
      </c>
      <c r="AR84" s="60">
        <v>0</v>
      </c>
      <c r="AS84" s="60">
        <v>0</v>
      </c>
      <c r="AT84" s="61">
        <v>1</v>
      </c>
      <c r="AU84" s="60">
        <v>0</v>
      </c>
      <c r="AV84" s="60">
        <v>0</v>
      </c>
      <c r="AW84" s="61">
        <v>1</v>
      </c>
      <c r="AX84" s="60">
        <v>1</v>
      </c>
      <c r="AY84" s="60">
        <v>1</v>
      </c>
      <c r="AZ84" s="61">
        <v>1</v>
      </c>
      <c r="BA84" s="60">
        <v>1</v>
      </c>
      <c r="BB84" s="60">
        <v>1</v>
      </c>
      <c r="BC84" s="61">
        <v>1</v>
      </c>
      <c r="BD84" s="60">
        <v>0</v>
      </c>
      <c r="BE84" s="60">
        <v>0</v>
      </c>
      <c r="BF84" s="60">
        <v>0</v>
      </c>
      <c r="BG84" s="60">
        <v>0</v>
      </c>
      <c r="BH84" s="60">
        <v>0</v>
      </c>
      <c r="BI84" s="61">
        <v>0</v>
      </c>
      <c r="BJ84" s="60">
        <v>0</v>
      </c>
      <c r="BK84" s="60">
        <v>0</v>
      </c>
      <c r="BL84" s="61">
        <v>0</v>
      </c>
      <c r="BM84" s="60">
        <v>1</v>
      </c>
      <c r="BN84" s="60">
        <v>1</v>
      </c>
      <c r="BO84" s="61">
        <v>1</v>
      </c>
      <c r="BP84" s="60">
        <v>1</v>
      </c>
      <c r="BQ84" s="60">
        <v>1</v>
      </c>
      <c r="BR84" s="61">
        <v>1</v>
      </c>
      <c r="BS84" s="60">
        <v>0</v>
      </c>
      <c r="BT84" s="60">
        <v>0</v>
      </c>
      <c r="BU84" s="61">
        <v>0</v>
      </c>
      <c r="BV84" s="60">
        <v>0</v>
      </c>
      <c r="BW84" s="60">
        <v>0</v>
      </c>
      <c r="BX84" s="60">
        <v>0</v>
      </c>
      <c r="BY84" s="60">
        <v>0</v>
      </c>
      <c r="BZ84" s="60">
        <v>0</v>
      </c>
      <c r="CA84" s="61">
        <v>1</v>
      </c>
      <c r="CB84" s="60">
        <v>0</v>
      </c>
      <c r="CC84" s="60">
        <v>0</v>
      </c>
      <c r="CD84" s="60">
        <v>0</v>
      </c>
      <c r="CE84" s="60">
        <v>0</v>
      </c>
      <c r="CF84" s="60">
        <v>0</v>
      </c>
      <c r="CG84" s="60">
        <v>0</v>
      </c>
      <c r="CH84" s="60">
        <v>0</v>
      </c>
      <c r="CI84" s="61">
        <v>0</v>
      </c>
      <c r="CJ84" s="61">
        <v>0</v>
      </c>
      <c r="CK84" s="60">
        <v>0</v>
      </c>
      <c r="CL84" s="60">
        <v>0</v>
      </c>
      <c r="CM84" s="61">
        <v>0</v>
      </c>
      <c r="CN84" s="60">
        <v>0</v>
      </c>
      <c r="CO84" s="60">
        <v>0</v>
      </c>
      <c r="CP84" s="61">
        <v>0</v>
      </c>
      <c r="CQ84" s="60">
        <v>0</v>
      </c>
      <c r="CR84" s="60">
        <v>0</v>
      </c>
      <c r="CS84" s="61">
        <v>0</v>
      </c>
      <c r="CT84" s="60">
        <v>0</v>
      </c>
      <c r="CU84" s="60">
        <v>0</v>
      </c>
      <c r="CV84" s="61">
        <v>0</v>
      </c>
      <c r="CW84" s="60">
        <v>0</v>
      </c>
      <c r="CX84" s="60">
        <v>0</v>
      </c>
      <c r="CY84" s="61">
        <v>0</v>
      </c>
      <c r="CZ84" s="60">
        <v>0</v>
      </c>
      <c r="DA84" s="60">
        <v>0</v>
      </c>
      <c r="DB84" s="60">
        <v>0</v>
      </c>
    </row>
    <row r="85" spans="1:106">
      <c r="A85" s="28">
        <v>75</v>
      </c>
      <c r="B85" s="268" t="s">
        <v>150</v>
      </c>
      <c r="C85" s="264" t="s">
        <v>151</v>
      </c>
      <c r="D85" s="265"/>
      <c r="E85" s="60">
        <v>1</v>
      </c>
      <c r="F85" s="60">
        <v>1</v>
      </c>
      <c r="G85" s="61">
        <v>1</v>
      </c>
      <c r="H85" s="60">
        <v>0</v>
      </c>
      <c r="I85" s="60">
        <v>1</v>
      </c>
      <c r="J85" s="61">
        <v>1</v>
      </c>
      <c r="K85" s="60">
        <v>1</v>
      </c>
      <c r="L85" s="60">
        <v>1</v>
      </c>
      <c r="M85" s="60">
        <v>1</v>
      </c>
      <c r="N85" s="60">
        <v>1</v>
      </c>
      <c r="O85" s="60">
        <v>1</v>
      </c>
      <c r="P85" s="61">
        <v>1</v>
      </c>
      <c r="Q85" s="60">
        <v>0</v>
      </c>
      <c r="R85" s="60">
        <v>1</v>
      </c>
      <c r="S85" s="61">
        <v>1</v>
      </c>
      <c r="T85" s="60">
        <v>1</v>
      </c>
      <c r="U85" s="60">
        <v>1</v>
      </c>
      <c r="V85" s="61">
        <v>1</v>
      </c>
      <c r="W85" s="60">
        <v>0</v>
      </c>
      <c r="X85" s="60">
        <v>1</v>
      </c>
      <c r="Y85" s="61">
        <v>1</v>
      </c>
      <c r="Z85" s="60">
        <v>1</v>
      </c>
      <c r="AA85" s="60">
        <v>1</v>
      </c>
      <c r="AB85" s="61">
        <v>1</v>
      </c>
      <c r="AC85" s="60">
        <v>1</v>
      </c>
      <c r="AD85" s="60">
        <v>1</v>
      </c>
      <c r="AE85" s="61">
        <v>1</v>
      </c>
      <c r="AF85" s="60">
        <v>1</v>
      </c>
      <c r="AG85" s="60">
        <v>1</v>
      </c>
      <c r="AH85" s="61">
        <v>1</v>
      </c>
      <c r="AI85" s="60">
        <v>0</v>
      </c>
      <c r="AJ85" s="60">
        <v>0</v>
      </c>
      <c r="AK85" s="61">
        <v>1</v>
      </c>
      <c r="AL85" s="60">
        <v>1</v>
      </c>
      <c r="AM85" s="60">
        <v>1</v>
      </c>
      <c r="AN85" s="61">
        <v>1</v>
      </c>
      <c r="AO85" s="60">
        <v>1</v>
      </c>
      <c r="AP85" s="60">
        <v>1</v>
      </c>
      <c r="AQ85" s="61">
        <v>1</v>
      </c>
      <c r="AR85" s="60">
        <v>1</v>
      </c>
      <c r="AS85" s="60">
        <v>1</v>
      </c>
      <c r="AT85" s="61">
        <v>1</v>
      </c>
      <c r="AU85" s="60">
        <v>0</v>
      </c>
      <c r="AV85" s="60">
        <v>1</v>
      </c>
      <c r="AW85" s="61">
        <v>1</v>
      </c>
      <c r="AX85" s="60">
        <v>1</v>
      </c>
      <c r="AY85" s="60">
        <v>1</v>
      </c>
      <c r="AZ85" s="61">
        <v>1</v>
      </c>
      <c r="BA85" s="60">
        <v>1</v>
      </c>
      <c r="BB85" s="60">
        <v>1</v>
      </c>
      <c r="BC85" s="61">
        <v>1</v>
      </c>
      <c r="BD85" s="60">
        <v>1</v>
      </c>
      <c r="BE85" s="60">
        <v>1</v>
      </c>
      <c r="BF85" s="60">
        <v>1</v>
      </c>
      <c r="BG85" s="60">
        <v>1</v>
      </c>
      <c r="BH85" s="60">
        <v>1</v>
      </c>
      <c r="BI85" s="61">
        <v>1</v>
      </c>
      <c r="BJ85" s="60">
        <v>0</v>
      </c>
      <c r="BK85" s="60">
        <v>0</v>
      </c>
      <c r="BL85" s="61">
        <v>1</v>
      </c>
      <c r="BM85" s="60">
        <v>1</v>
      </c>
      <c r="BN85" s="60">
        <v>1</v>
      </c>
      <c r="BO85" s="61">
        <v>1</v>
      </c>
      <c r="BP85" s="60">
        <v>1</v>
      </c>
      <c r="BQ85" s="60">
        <v>1</v>
      </c>
      <c r="BR85" s="61">
        <v>1</v>
      </c>
      <c r="BS85" s="60">
        <v>0</v>
      </c>
      <c r="BT85" s="60">
        <v>0</v>
      </c>
      <c r="BU85" s="61">
        <v>0</v>
      </c>
      <c r="BV85" s="60">
        <v>1</v>
      </c>
      <c r="BW85" s="60">
        <v>1</v>
      </c>
      <c r="BX85" s="60">
        <v>1</v>
      </c>
      <c r="BY85" s="60">
        <v>0</v>
      </c>
      <c r="BZ85" s="60">
        <v>1</v>
      </c>
      <c r="CA85" s="61">
        <v>1</v>
      </c>
      <c r="CB85" s="60">
        <v>0</v>
      </c>
      <c r="CC85" s="60">
        <v>0</v>
      </c>
      <c r="CD85" s="60">
        <v>0</v>
      </c>
      <c r="CE85" s="60">
        <v>1</v>
      </c>
      <c r="CF85" s="60">
        <v>1</v>
      </c>
      <c r="CG85" s="60">
        <v>1</v>
      </c>
      <c r="CH85" s="60">
        <v>0</v>
      </c>
      <c r="CI85" s="61">
        <v>0</v>
      </c>
      <c r="CJ85" s="61">
        <v>0</v>
      </c>
      <c r="CK85" s="60">
        <v>1</v>
      </c>
      <c r="CL85" s="60">
        <v>1</v>
      </c>
      <c r="CM85" s="61">
        <v>1</v>
      </c>
      <c r="CN85" s="60">
        <v>0</v>
      </c>
      <c r="CO85" s="60">
        <v>0</v>
      </c>
      <c r="CP85" s="61">
        <v>0</v>
      </c>
      <c r="CQ85" s="60">
        <v>0</v>
      </c>
      <c r="CR85" s="60">
        <v>1</v>
      </c>
      <c r="CS85" s="61">
        <v>1</v>
      </c>
      <c r="CT85" s="60">
        <v>0</v>
      </c>
      <c r="CU85" s="60">
        <v>0</v>
      </c>
      <c r="CV85" s="61">
        <v>0</v>
      </c>
      <c r="CW85" s="60">
        <v>0</v>
      </c>
      <c r="CX85" s="60">
        <v>0</v>
      </c>
      <c r="CY85" s="61">
        <v>1</v>
      </c>
      <c r="CZ85" s="60">
        <v>1</v>
      </c>
      <c r="DA85" s="60">
        <v>0</v>
      </c>
      <c r="DB85" s="60">
        <v>0</v>
      </c>
    </row>
    <row r="86" spans="1:106">
      <c r="A86" s="28">
        <v>76</v>
      </c>
      <c r="B86" s="269"/>
      <c r="C86" s="264" t="s">
        <v>152</v>
      </c>
      <c r="D86" s="265"/>
      <c r="E86" s="60">
        <v>1</v>
      </c>
      <c r="F86" s="60">
        <v>1</v>
      </c>
      <c r="G86" s="61">
        <v>1</v>
      </c>
      <c r="H86" s="60">
        <v>1</v>
      </c>
      <c r="I86" s="60">
        <v>1</v>
      </c>
      <c r="J86" s="61">
        <v>1</v>
      </c>
      <c r="K86" s="60">
        <v>1</v>
      </c>
      <c r="L86" s="60">
        <v>1</v>
      </c>
      <c r="M86" s="60">
        <v>1</v>
      </c>
      <c r="N86" s="60">
        <v>1</v>
      </c>
      <c r="O86" s="60">
        <v>1</v>
      </c>
      <c r="P86" s="61">
        <v>1</v>
      </c>
      <c r="Q86" s="60">
        <v>0</v>
      </c>
      <c r="R86" s="60">
        <v>1</v>
      </c>
      <c r="S86" s="61">
        <v>1</v>
      </c>
      <c r="T86" s="60">
        <v>1</v>
      </c>
      <c r="U86" s="60">
        <v>1</v>
      </c>
      <c r="V86" s="61">
        <v>1</v>
      </c>
      <c r="W86" s="60">
        <v>1</v>
      </c>
      <c r="X86" s="60">
        <v>1</v>
      </c>
      <c r="Y86" s="61">
        <v>1</v>
      </c>
      <c r="Z86" s="60">
        <v>1</v>
      </c>
      <c r="AA86" s="60">
        <v>1</v>
      </c>
      <c r="AB86" s="61">
        <v>1</v>
      </c>
      <c r="AC86" s="60">
        <v>1</v>
      </c>
      <c r="AD86" s="60">
        <v>1</v>
      </c>
      <c r="AE86" s="61">
        <v>1</v>
      </c>
      <c r="AF86" s="60">
        <v>1</v>
      </c>
      <c r="AG86" s="60">
        <v>1</v>
      </c>
      <c r="AH86" s="61">
        <v>1</v>
      </c>
      <c r="AI86" s="60">
        <v>1</v>
      </c>
      <c r="AJ86" s="60">
        <v>1</v>
      </c>
      <c r="AK86" s="61">
        <v>1</v>
      </c>
      <c r="AL86" s="60">
        <v>1</v>
      </c>
      <c r="AM86" s="60">
        <v>1</v>
      </c>
      <c r="AN86" s="61">
        <v>1</v>
      </c>
      <c r="AO86" s="60">
        <v>1</v>
      </c>
      <c r="AP86" s="60">
        <v>1</v>
      </c>
      <c r="AQ86" s="61">
        <v>1</v>
      </c>
      <c r="AR86" s="60">
        <v>1</v>
      </c>
      <c r="AS86" s="60">
        <v>1</v>
      </c>
      <c r="AT86" s="61">
        <v>1</v>
      </c>
      <c r="AU86" s="60">
        <v>1</v>
      </c>
      <c r="AV86" s="60">
        <v>1</v>
      </c>
      <c r="AW86" s="61">
        <v>1</v>
      </c>
      <c r="AX86" s="60">
        <v>1</v>
      </c>
      <c r="AY86" s="60">
        <v>1</v>
      </c>
      <c r="AZ86" s="61">
        <v>1</v>
      </c>
      <c r="BA86" s="60">
        <v>0</v>
      </c>
      <c r="BB86" s="60">
        <v>1</v>
      </c>
      <c r="BC86" s="61">
        <v>1</v>
      </c>
      <c r="BD86" s="60">
        <v>1</v>
      </c>
      <c r="BE86" s="60">
        <v>1</v>
      </c>
      <c r="BF86" s="60">
        <v>1</v>
      </c>
      <c r="BG86" s="60">
        <v>1</v>
      </c>
      <c r="BH86" s="60">
        <v>1</v>
      </c>
      <c r="BI86" s="61">
        <v>1</v>
      </c>
      <c r="BJ86" s="60">
        <v>1</v>
      </c>
      <c r="BK86" s="60">
        <v>1</v>
      </c>
      <c r="BL86" s="61">
        <v>1</v>
      </c>
      <c r="BM86" s="60">
        <v>1</v>
      </c>
      <c r="BN86" s="60">
        <v>1</v>
      </c>
      <c r="BO86" s="61">
        <v>1</v>
      </c>
      <c r="BP86" s="60">
        <v>1</v>
      </c>
      <c r="BQ86" s="60">
        <v>1</v>
      </c>
      <c r="BR86" s="61">
        <v>1</v>
      </c>
      <c r="BS86" s="60">
        <v>1</v>
      </c>
      <c r="BT86" s="60">
        <v>1</v>
      </c>
      <c r="BU86" s="61">
        <v>1</v>
      </c>
      <c r="BV86" s="60">
        <v>1</v>
      </c>
      <c r="BW86" s="60">
        <v>1</v>
      </c>
      <c r="BX86" s="60">
        <v>1</v>
      </c>
      <c r="BY86" s="60">
        <v>1</v>
      </c>
      <c r="BZ86" s="60">
        <v>1</v>
      </c>
      <c r="CA86" s="61">
        <v>1</v>
      </c>
      <c r="CB86" s="60">
        <v>0</v>
      </c>
      <c r="CC86" s="60">
        <v>0</v>
      </c>
      <c r="CD86" s="60">
        <v>0</v>
      </c>
      <c r="CE86" s="60">
        <v>1</v>
      </c>
      <c r="CF86" s="60">
        <v>1</v>
      </c>
      <c r="CG86" s="60">
        <v>1</v>
      </c>
      <c r="CH86" s="60">
        <v>1</v>
      </c>
      <c r="CI86" s="61">
        <v>1</v>
      </c>
      <c r="CJ86" s="61">
        <v>1</v>
      </c>
      <c r="CK86" s="60">
        <v>1</v>
      </c>
      <c r="CL86" s="60">
        <v>1</v>
      </c>
      <c r="CM86" s="61">
        <v>1</v>
      </c>
      <c r="CN86" s="60">
        <v>0</v>
      </c>
      <c r="CO86" s="60">
        <v>0</v>
      </c>
      <c r="CP86" s="61">
        <v>0</v>
      </c>
      <c r="CQ86" s="60">
        <v>1</v>
      </c>
      <c r="CR86" s="60">
        <v>1</v>
      </c>
      <c r="CS86" s="61">
        <v>1</v>
      </c>
      <c r="CT86" s="60">
        <v>0</v>
      </c>
      <c r="CU86" s="60">
        <v>0</v>
      </c>
      <c r="CV86" s="61">
        <v>0</v>
      </c>
      <c r="CW86" s="60">
        <v>0</v>
      </c>
      <c r="CX86" s="60">
        <v>0</v>
      </c>
      <c r="CY86" s="61">
        <v>1</v>
      </c>
      <c r="CZ86" s="60">
        <v>1</v>
      </c>
      <c r="DA86" s="60">
        <v>1</v>
      </c>
      <c r="DB86" s="60">
        <v>1</v>
      </c>
    </row>
    <row r="87" spans="1:106">
      <c r="A87" s="28">
        <v>77</v>
      </c>
      <c r="B87" s="269"/>
      <c r="C87" s="264" t="s">
        <v>153</v>
      </c>
      <c r="D87" s="265"/>
      <c r="E87" s="60">
        <v>1</v>
      </c>
      <c r="F87" s="60">
        <v>1</v>
      </c>
      <c r="G87" s="61">
        <v>1</v>
      </c>
      <c r="H87" s="60">
        <v>0</v>
      </c>
      <c r="I87" s="60">
        <v>1</v>
      </c>
      <c r="J87" s="61">
        <v>1</v>
      </c>
      <c r="K87" s="60">
        <v>1</v>
      </c>
      <c r="L87" s="60">
        <v>1</v>
      </c>
      <c r="M87" s="60">
        <v>1</v>
      </c>
      <c r="N87" s="60">
        <v>0</v>
      </c>
      <c r="O87" s="60">
        <v>1</v>
      </c>
      <c r="P87" s="61">
        <v>1</v>
      </c>
      <c r="Q87" s="60">
        <v>0</v>
      </c>
      <c r="R87" s="60">
        <v>1</v>
      </c>
      <c r="S87" s="61">
        <v>1</v>
      </c>
      <c r="T87" s="60">
        <v>1</v>
      </c>
      <c r="U87" s="60">
        <v>1</v>
      </c>
      <c r="V87" s="61">
        <v>1</v>
      </c>
      <c r="W87" s="60">
        <v>0</v>
      </c>
      <c r="X87" s="60">
        <v>1</v>
      </c>
      <c r="Y87" s="61">
        <v>1</v>
      </c>
      <c r="Z87" s="60">
        <v>1</v>
      </c>
      <c r="AA87" s="60">
        <v>1</v>
      </c>
      <c r="AB87" s="61">
        <v>1</v>
      </c>
      <c r="AC87" s="60">
        <v>1</v>
      </c>
      <c r="AD87" s="60">
        <v>1</v>
      </c>
      <c r="AE87" s="61">
        <v>1</v>
      </c>
      <c r="AF87" s="60">
        <v>1</v>
      </c>
      <c r="AG87" s="60">
        <v>1</v>
      </c>
      <c r="AH87" s="61">
        <v>1</v>
      </c>
      <c r="AI87" s="60">
        <v>1</v>
      </c>
      <c r="AJ87" s="60">
        <v>1</v>
      </c>
      <c r="AK87" s="61">
        <v>1</v>
      </c>
      <c r="AL87" s="60">
        <v>1</v>
      </c>
      <c r="AM87" s="60">
        <v>1</v>
      </c>
      <c r="AN87" s="61">
        <v>0</v>
      </c>
      <c r="AO87" s="60">
        <v>1</v>
      </c>
      <c r="AP87" s="60">
        <v>1</v>
      </c>
      <c r="AQ87" s="61">
        <v>1</v>
      </c>
      <c r="AR87" s="60">
        <v>1</v>
      </c>
      <c r="AS87" s="60">
        <v>1</v>
      </c>
      <c r="AT87" s="61">
        <v>1</v>
      </c>
      <c r="AU87" s="60">
        <v>0</v>
      </c>
      <c r="AV87" s="60">
        <v>1</v>
      </c>
      <c r="AW87" s="61">
        <v>1</v>
      </c>
      <c r="AX87" s="60">
        <v>1</v>
      </c>
      <c r="AY87" s="60">
        <v>1</v>
      </c>
      <c r="AZ87" s="61">
        <v>1</v>
      </c>
      <c r="BA87" s="60">
        <v>1</v>
      </c>
      <c r="BB87" s="60">
        <v>1</v>
      </c>
      <c r="BC87" s="61">
        <v>1</v>
      </c>
      <c r="BD87" s="60">
        <v>1</v>
      </c>
      <c r="BE87" s="60">
        <v>1</v>
      </c>
      <c r="BF87" s="60">
        <v>1</v>
      </c>
      <c r="BG87" s="60">
        <v>1</v>
      </c>
      <c r="BH87" s="60">
        <v>1</v>
      </c>
      <c r="BI87" s="61">
        <v>1</v>
      </c>
      <c r="BJ87" s="60">
        <v>0</v>
      </c>
      <c r="BK87" s="60">
        <v>1</v>
      </c>
      <c r="BL87" s="61">
        <v>1</v>
      </c>
      <c r="BM87" s="60">
        <v>1</v>
      </c>
      <c r="BN87" s="60">
        <v>1</v>
      </c>
      <c r="BO87" s="61">
        <v>1</v>
      </c>
      <c r="BP87" s="60">
        <v>1</v>
      </c>
      <c r="BQ87" s="60">
        <v>1</v>
      </c>
      <c r="BR87" s="61">
        <v>1</v>
      </c>
      <c r="BS87" s="60">
        <v>0</v>
      </c>
      <c r="BT87" s="60">
        <v>0</v>
      </c>
      <c r="BU87" s="61">
        <v>0</v>
      </c>
      <c r="BV87" s="60">
        <v>1</v>
      </c>
      <c r="BW87" s="60">
        <v>1</v>
      </c>
      <c r="BX87" s="60">
        <v>1</v>
      </c>
      <c r="BY87" s="60">
        <v>0</v>
      </c>
      <c r="BZ87" s="60">
        <v>1</v>
      </c>
      <c r="CA87" s="61">
        <v>1</v>
      </c>
      <c r="CB87" s="60">
        <v>0</v>
      </c>
      <c r="CC87" s="60">
        <v>0</v>
      </c>
      <c r="CD87" s="60">
        <v>0</v>
      </c>
      <c r="CE87" s="60">
        <v>1</v>
      </c>
      <c r="CF87" s="60">
        <v>1</v>
      </c>
      <c r="CG87" s="60">
        <v>1</v>
      </c>
      <c r="CH87" s="60">
        <v>0</v>
      </c>
      <c r="CI87" s="61">
        <v>0</v>
      </c>
      <c r="CJ87" s="61">
        <v>0</v>
      </c>
      <c r="CK87" s="60">
        <v>1</v>
      </c>
      <c r="CL87" s="60">
        <v>1</v>
      </c>
      <c r="CM87" s="61">
        <v>1</v>
      </c>
      <c r="CN87" s="60">
        <v>0</v>
      </c>
      <c r="CO87" s="60">
        <v>1</v>
      </c>
      <c r="CP87" s="61">
        <v>1</v>
      </c>
      <c r="CQ87" s="60">
        <v>0</v>
      </c>
      <c r="CR87" s="60">
        <v>0</v>
      </c>
      <c r="CS87" s="61">
        <v>0</v>
      </c>
      <c r="CT87" s="60">
        <v>0</v>
      </c>
      <c r="CU87" s="60">
        <v>0</v>
      </c>
      <c r="CV87" s="61">
        <v>0</v>
      </c>
      <c r="CW87" s="60">
        <v>0</v>
      </c>
      <c r="CX87" s="60">
        <v>0</v>
      </c>
      <c r="CY87" s="61">
        <v>0</v>
      </c>
      <c r="CZ87" s="60">
        <v>1</v>
      </c>
      <c r="DA87" s="60">
        <v>0</v>
      </c>
      <c r="DB87" s="60">
        <v>0</v>
      </c>
    </row>
    <row r="88" spans="1:106">
      <c r="A88" s="28">
        <v>78</v>
      </c>
      <c r="B88" s="269"/>
      <c r="C88" s="264" t="s">
        <v>154</v>
      </c>
      <c r="D88" s="265"/>
      <c r="E88" s="60">
        <v>1</v>
      </c>
      <c r="F88" s="60">
        <v>1</v>
      </c>
      <c r="G88" s="61">
        <v>1</v>
      </c>
      <c r="H88" s="60">
        <v>0</v>
      </c>
      <c r="I88" s="60">
        <v>0</v>
      </c>
      <c r="J88" s="61">
        <v>1</v>
      </c>
      <c r="K88" s="60">
        <v>1</v>
      </c>
      <c r="L88" s="60">
        <v>1</v>
      </c>
      <c r="M88" s="60">
        <v>1</v>
      </c>
      <c r="N88" s="60">
        <v>0</v>
      </c>
      <c r="O88" s="60">
        <v>1</v>
      </c>
      <c r="P88" s="61">
        <v>1</v>
      </c>
      <c r="Q88" s="60">
        <v>0</v>
      </c>
      <c r="R88" s="60">
        <v>1</v>
      </c>
      <c r="S88" s="61">
        <v>1</v>
      </c>
      <c r="T88" s="60">
        <v>0</v>
      </c>
      <c r="U88" s="60">
        <v>0</v>
      </c>
      <c r="V88" s="60">
        <v>0</v>
      </c>
      <c r="W88" s="60">
        <v>0</v>
      </c>
      <c r="X88" s="60">
        <v>1</v>
      </c>
      <c r="Y88" s="61">
        <v>1</v>
      </c>
      <c r="Z88" s="60">
        <v>1</v>
      </c>
      <c r="AA88" s="60">
        <v>1</v>
      </c>
      <c r="AB88" s="61">
        <v>1</v>
      </c>
      <c r="AC88" s="60">
        <v>1</v>
      </c>
      <c r="AD88" s="60">
        <v>1</v>
      </c>
      <c r="AE88" s="61">
        <v>1</v>
      </c>
      <c r="AF88" s="60">
        <v>0</v>
      </c>
      <c r="AG88" s="60">
        <v>1</v>
      </c>
      <c r="AH88" s="61">
        <v>1</v>
      </c>
      <c r="AI88" s="60">
        <v>0</v>
      </c>
      <c r="AJ88" s="60">
        <v>0</v>
      </c>
      <c r="AK88" s="61">
        <v>0</v>
      </c>
      <c r="AL88" s="60">
        <v>1</v>
      </c>
      <c r="AM88" s="60">
        <v>1</v>
      </c>
      <c r="AN88" s="61">
        <v>1</v>
      </c>
      <c r="AO88" s="60">
        <v>1</v>
      </c>
      <c r="AP88" s="60">
        <v>1</v>
      </c>
      <c r="AQ88" s="61">
        <v>1</v>
      </c>
      <c r="AR88" s="60">
        <v>1</v>
      </c>
      <c r="AS88" s="60">
        <v>1</v>
      </c>
      <c r="AT88" s="61">
        <v>1</v>
      </c>
      <c r="AU88" s="60">
        <v>0</v>
      </c>
      <c r="AV88" s="60">
        <v>1</v>
      </c>
      <c r="AW88" s="61">
        <v>1</v>
      </c>
      <c r="AX88" s="60">
        <v>1</v>
      </c>
      <c r="AY88" s="60">
        <v>1</v>
      </c>
      <c r="AZ88" s="61">
        <v>1</v>
      </c>
      <c r="BA88" s="60">
        <v>1</v>
      </c>
      <c r="BB88" s="60">
        <v>1</v>
      </c>
      <c r="BC88" s="61">
        <v>1</v>
      </c>
      <c r="BD88" s="60">
        <v>1</v>
      </c>
      <c r="BE88" s="60">
        <v>1</v>
      </c>
      <c r="BF88" s="60">
        <v>1</v>
      </c>
      <c r="BG88" s="60">
        <v>0</v>
      </c>
      <c r="BH88" s="60">
        <v>0</v>
      </c>
      <c r="BI88" s="61">
        <v>0</v>
      </c>
      <c r="BJ88" s="60">
        <v>0</v>
      </c>
      <c r="BK88" s="60">
        <v>0</v>
      </c>
      <c r="BL88" s="61">
        <v>1</v>
      </c>
      <c r="BM88" s="60">
        <v>1</v>
      </c>
      <c r="BN88" s="60">
        <v>1</v>
      </c>
      <c r="BO88" s="61">
        <v>0</v>
      </c>
      <c r="BP88" s="60">
        <v>1</v>
      </c>
      <c r="BQ88" s="60">
        <v>1</v>
      </c>
      <c r="BR88" s="61">
        <v>1</v>
      </c>
      <c r="BS88" s="60">
        <v>0</v>
      </c>
      <c r="BT88" s="60">
        <v>0</v>
      </c>
      <c r="BU88" s="61">
        <v>0</v>
      </c>
      <c r="BV88" s="60">
        <v>1</v>
      </c>
      <c r="BW88" s="60">
        <v>1</v>
      </c>
      <c r="BX88" s="60">
        <v>1</v>
      </c>
      <c r="BY88" s="60">
        <v>0</v>
      </c>
      <c r="BZ88" s="60">
        <v>0</v>
      </c>
      <c r="CA88" s="61">
        <v>1</v>
      </c>
      <c r="CB88" s="60">
        <v>0</v>
      </c>
      <c r="CC88" s="60">
        <v>0</v>
      </c>
      <c r="CD88" s="60">
        <v>0</v>
      </c>
      <c r="CE88" s="60">
        <v>1</v>
      </c>
      <c r="CF88" s="60">
        <v>1</v>
      </c>
      <c r="CG88" s="60">
        <v>1</v>
      </c>
      <c r="CH88" s="60">
        <v>0</v>
      </c>
      <c r="CI88" s="61">
        <v>0</v>
      </c>
      <c r="CJ88" s="61">
        <v>0</v>
      </c>
      <c r="CK88" s="60">
        <v>0</v>
      </c>
      <c r="CL88" s="60">
        <v>0</v>
      </c>
      <c r="CM88" s="61">
        <v>0</v>
      </c>
      <c r="CN88" s="60">
        <v>0</v>
      </c>
      <c r="CO88" s="60">
        <v>0</v>
      </c>
      <c r="CP88" s="61">
        <v>0</v>
      </c>
      <c r="CQ88" s="60">
        <v>0</v>
      </c>
      <c r="CR88" s="60">
        <v>0</v>
      </c>
      <c r="CS88" s="61">
        <v>0</v>
      </c>
      <c r="CT88" s="60">
        <v>0</v>
      </c>
      <c r="CU88" s="60">
        <v>0</v>
      </c>
      <c r="CV88" s="61">
        <v>0</v>
      </c>
      <c r="CW88" s="60">
        <v>0</v>
      </c>
      <c r="CX88" s="60">
        <v>0</v>
      </c>
      <c r="CY88" s="61">
        <v>0</v>
      </c>
      <c r="CZ88" s="60">
        <v>0</v>
      </c>
      <c r="DA88" s="60">
        <v>0</v>
      </c>
      <c r="DB88" s="60">
        <v>0</v>
      </c>
    </row>
    <row r="89" spans="1:106">
      <c r="A89" s="28">
        <v>79</v>
      </c>
      <c r="B89" s="270"/>
      <c r="C89" s="264" t="s">
        <v>155</v>
      </c>
      <c r="D89" s="265"/>
      <c r="E89" s="60">
        <v>1</v>
      </c>
      <c r="F89" s="60">
        <v>1</v>
      </c>
      <c r="G89" s="61">
        <v>1</v>
      </c>
      <c r="H89" s="60">
        <v>0</v>
      </c>
      <c r="I89" s="60">
        <v>0</v>
      </c>
      <c r="J89" s="61">
        <v>1</v>
      </c>
      <c r="K89" s="60">
        <v>1</v>
      </c>
      <c r="L89" s="60">
        <v>1</v>
      </c>
      <c r="M89" s="60">
        <v>1</v>
      </c>
      <c r="N89" s="60">
        <v>1</v>
      </c>
      <c r="O89" s="60">
        <v>1</v>
      </c>
      <c r="P89" s="61">
        <v>1</v>
      </c>
      <c r="Q89" s="60">
        <v>0</v>
      </c>
      <c r="R89" s="60">
        <v>1</v>
      </c>
      <c r="S89" s="61">
        <v>1</v>
      </c>
      <c r="T89" s="60">
        <v>0</v>
      </c>
      <c r="U89" s="60">
        <v>0</v>
      </c>
      <c r="V89" s="60">
        <v>0</v>
      </c>
      <c r="W89" s="60">
        <v>0</v>
      </c>
      <c r="X89" s="60">
        <v>1</v>
      </c>
      <c r="Y89" s="61">
        <v>1</v>
      </c>
      <c r="Z89" s="60">
        <v>1</v>
      </c>
      <c r="AA89" s="60">
        <v>1</v>
      </c>
      <c r="AB89" s="61">
        <v>1</v>
      </c>
      <c r="AC89" s="60">
        <v>1</v>
      </c>
      <c r="AD89" s="60">
        <v>1</v>
      </c>
      <c r="AE89" s="61">
        <v>1</v>
      </c>
      <c r="AF89" s="60">
        <v>0</v>
      </c>
      <c r="AG89" s="60">
        <v>1</v>
      </c>
      <c r="AH89" s="61">
        <v>1</v>
      </c>
      <c r="AI89" s="60">
        <v>0</v>
      </c>
      <c r="AJ89" s="60">
        <v>0</v>
      </c>
      <c r="AK89" s="61">
        <v>1</v>
      </c>
      <c r="AL89" s="60">
        <v>1</v>
      </c>
      <c r="AM89" s="60">
        <v>1</v>
      </c>
      <c r="AN89" s="61">
        <v>1</v>
      </c>
      <c r="AO89" s="60">
        <v>1</v>
      </c>
      <c r="AP89" s="60">
        <v>1</v>
      </c>
      <c r="AQ89" s="61">
        <v>1</v>
      </c>
      <c r="AR89" s="60">
        <v>1</v>
      </c>
      <c r="AS89" s="60">
        <v>1</v>
      </c>
      <c r="AT89" s="61">
        <v>1</v>
      </c>
      <c r="AU89" s="60">
        <v>0</v>
      </c>
      <c r="AV89" s="60">
        <v>0</v>
      </c>
      <c r="AW89" s="61">
        <v>1</v>
      </c>
      <c r="AX89" s="60">
        <v>1</v>
      </c>
      <c r="AY89" s="60">
        <v>1</v>
      </c>
      <c r="AZ89" s="61">
        <v>1</v>
      </c>
      <c r="BA89" s="60">
        <v>1</v>
      </c>
      <c r="BB89" s="60">
        <v>1</v>
      </c>
      <c r="BC89" s="61">
        <v>1</v>
      </c>
      <c r="BD89" s="60">
        <v>1</v>
      </c>
      <c r="BE89" s="60">
        <v>1</v>
      </c>
      <c r="BF89" s="60">
        <v>1</v>
      </c>
      <c r="BG89" s="60">
        <v>0</v>
      </c>
      <c r="BH89" s="60">
        <v>0</v>
      </c>
      <c r="BI89" s="61">
        <v>0</v>
      </c>
      <c r="BJ89" s="60">
        <v>0</v>
      </c>
      <c r="BK89" s="60">
        <v>0</v>
      </c>
      <c r="BL89" s="61">
        <v>1</v>
      </c>
      <c r="BM89" s="60">
        <v>1</v>
      </c>
      <c r="BN89" s="60">
        <v>1</v>
      </c>
      <c r="BO89" s="61">
        <v>0</v>
      </c>
      <c r="BP89" s="60">
        <v>1</v>
      </c>
      <c r="BQ89" s="60">
        <v>1</v>
      </c>
      <c r="BR89" s="61">
        <v>1</v>
      </c>
      <c r="BS89" s="60">
        <v>0</v>
      </c>
      <c r="BT89" s="60">
        <v>0</v>
      </c>
      <c r="BU89" s="61">
        <v>0</v>
      </c>
      <c r="BV89" s="60">
        <v>1</v>
      </c>
      <c r="BW89" s="60">
        <v>1</v>
      </c>
      <c r="BX89" s="60">
        <v>1</v>
      </c>
      <c r="BY89" s="60">
        <v>0</v>
      </c>
      <c r="BZ89" s="60">
        <v>1</v>
      </c>
      <c r="CA89" s="61">
        <v>1</v>
      </c>
      <c r="CB89" s="60">
        <v>0</v>
      </c>
      <c r="CC89" s="60">
        <v>0</v>
      </c>
      <c r="CD89" s="60">
        <v>0</v>
      </c>
      <c r="CE89" s="60">
        <v>1</v>
      </c>
      <c r="CF89" s="60">
        <v>1</v>
      </c>
      <c r="CG89" s="60">
        <v>1</v>
      </c>
      <c r="CH89" s="60">
        <v>0</v>
      </c>
      <c r="CI89" s="61">
        <v>0</v>
      </c>
      <c r="CJ89" s="61">
        <v>0</v>
      </c>
      <c r="CK89" s="60">
        <v>0</v>
      </c>
      <c r="CL89" s="60">
        <v>0</v>
      </c>
      <c r="CM89" s="61">
        <v>0</v>
      </c>
      <c r="CN89" s="60">
        <v>0</v>
      </c>
      <c r="CO89" s="60">
        <v>0</v>
      </c>
      <c r="CP89" s="61">
        <v>0</v>
      </c>
      <c r="CQ89" s="60">
        <v>0</v>
      </c>
      <c r="CR89" s="60">
        <v>0</v>
      </c>
      <c r="CS89" s="61">
        <v>0</v>
      </c>
      <c r="CT89" s="60">
        <v>0</v>
      </c>
      <c r="CU89" s="60">
        <v>0</v>
      </c>
      <c r="CV89" s="61">
        <v>0</v>
      </c>
      <c r="CW89" s="60">
        <v>0</v>
      </c>
      <c r="CX89" s="60">
        <v>0</v>
      </c>
      <c r="CY89" s="61">
        <v>0</v>
      </c>
      <c r="CZ89" s="60">
        <v>0</v>
      </c>
      <c r="DA89" s="60">
        <v>0</v>
      </c>
      <c r="DB89" s="60">
        <v>0</v>
      </c>
    </row>
    <row r="90" spans="1:106">
      <c r="A90" s="28">
        <v>80</v>
      </c>
      <c r="B90" s="268" t="s">
        <v>156</v>
      </c>
      <c r="C90" s="264" t="s">
        <v>157</v>
      </c>
      <c r="D90" s="265"/>
      <c r="E90" s="60">
        <v>1</v>
      </c>
      <c r="F90" s="60">
        <v>0</v>
      </c>
      <c r="G90" s="61">
        <v>0</v>
      </c>
      <c r="H90" s="60">
        <v>0</v>
      </c>
      <c r="I90" s="60">
        <v>1</v>
      </c>
      <c r="J90" s="61">
        <v>1</v>
      </c>
      <c r="K90" s="60">
        <v>0</v>
      </c>
      <c r="L90" s="60">
        <v>0</v>
      </c>
      <c r="M90" s="60">
        <v>0</v>
      </c>
      <c r="N90" s="60">
        <v>1</v>
      </c>
      <c r="O90" s="60">
        <v>1</v>
      </c>
      <c r="P90" s="61">
        <v>1</v>
      </c>
      <c r="Q90" s="60">
        <v>0</v>
      </c>
      <c r="R90" s="60">
        <v>0</v>
      </c>
      <c r="S90" s="61">
        <v>0</v>
      </c>
      <c r="T90" s="60">
        <v>0</v>
      </c>
      <c r="U90" s="60">
        <v>0</v>
      </c>
      <c r="V90" s="60">
        <v>0</v>
      </c>
      <c r="W90" s="60">
        <v>0</v>
      </c>
      <c r="X90" s="60">
        <v>1</v>
      </c>
      <c r="Y90" s="61">
        <v>1</v>
      </c>
      <c r="Z90" s="60">
        <v>0</v>
      </c>
      <c r="AA90" s="60">
        <v>1</v>
      </c>
      <c r="AB90" s="61">
        <v>1</v>
      </c>
      <c r="AC90" s="60">
        <v>0</v>
      </c>
      <c r="AD90" s="60">
        <v>0</v>
      </c>
      <c r="AE90" s="61">
        <v>0</v>
      </c>
      <c r="AF90" s="60">
        <v>0</v>
      </c>
      <c r="AG90" s="60">
        <v>0</v>
      </c>
      <c r="AH90" s="60">
        <v>0</v>
      </c>
      <c r="AI90" s="60">
        <v>0</v>
      </c>
      <c r="AJ90" s="60">
        <v>0</v>
      </c>
      <c r="AK90" s="61">
        <v>0</v>
      </c>
      <c r="AL90" s="60">
        <v>0</v>
      </c>
      <c r="AM90" s="60">
        <v>1</v>
      </c>
      <c r="AN90" s="61">
        <v>1</v>
      </c>
      <c r="AO90" s="60">
        <v>0</v>
      </c>
      <c r="AP90" s="60">
        <v>0</v>
      </c>
      <c r="AQ90" s="61">
        <v>1</v>
      </c>
      <c r="AR90" s="60">
        <v>0</v>
      </c>
      <c r="AS90" s="60">
        <v>0</v>
      </c>
      <c r="AT90" s="61">
        <v>0</v>
      </c>
      <c r="AU90" s="60">
        <v>0</v>
      </c>
      <c r="AV90" s="60">
        <v>0</v>
      </c>
      <c r="AW90" s="61">
        <v>0</v>
      </c>
      <c r="AX90" s="60">
        <v>0</v>
      </c>
      <c r="AY90" s="60">
        <v>1</v>
      </c>
      <c r="AZ90" s="61">
        <v>0</v>
      </c>
      <c r="BA90" s="60">
        <v>0</v>
      </c>
      <c r="BB90" s="60">
        <v>0</v>
      </c>
      <c r="BC90" s="61">
        <v>0</v>
      </c>
      <c r="BD90" s="60">
        <v>0</v>
      </c>
      <c r="BE90" s="60">
        <v>0</v>
      </c>
      <c r="BF90" s="60">
        <v>0</v>
      </c>
      <c r="BG90" s="60">
        <v>1</v>
      </c>
      <c r="BH90" s="60">
        <v>1</v>
      </c>
      <c r="BI90" s="61">
        <v>1</v>
      </c>
      <c r="BJ90" s="60">
        <v>0</v>
      </c>
      <c r="BK90" s="60">
        <v>0</v>
      </c>
      <c r="BL90" s="61">
        <v>0</v>
      </c>
      <c r="BM90" s="60">
        <v>1</v>
      </c>
      <c r="BN90" s="60">
        <v>1</v>
      </c>
      <c r="BO90" s="61">
        <v>1</v>
      </c>
      <c r="BP90" s="60">
        <v>1</v>
      </c>
      <c r="BQ90" s="60">
        <v>1</v>
      </c>
      <c r="BR90" s="61">
        <v>1</v>
      </c>
      <c r="BS90" s="60">
        <v>0</v>
      </c>
      <c r="BT90" s="60">
        <v>0</v>
      </c>
      <c r="BU90" s="61">
        <v>0</v>
      </c>
      <c r="BV90" s="60">
        <v>0</v>
      </c>
      <c r="BW90" s="60">
        <v>0</v>
      </c>
      <c r="BX90" s="60">
        <v>0</v>
      </c>
      <c r="BY90" s="60">
        <v>0</v>
      </c>
      <c r="BZ90" s="60">
        <v>0</v>
      </c>
      <c r="CA90" s="61">
        <v>1</v>
      </c>
      <c r="CB90" s="60">
        <v>0</v>
      </c>
      <c r="CC90" s="60">
        <v>0</v>
      </c>
      <c r="CD90" s="60">
        <v>0</v>
      </c>
      <c r="CE90" s="60">
        <v>0</v>
      </c>
      <c r="CF90" s="60">
        <v>0</v>
      </c>
      <c r="CG90" s="60">
        <v>0</v>
      </c>
      <c r="CH90" s="60">
        <v>0</v>
      </c>
      <c r="CI90" s="61">
        <v>0</v>
      </c>
      <c r="CJ90" s="61">
        <v>0</v>
      </c>
      <c r="CK90" s="60">
        <v>1</v>
      </c>
      <c r="CL90" s="60">
        <v>1</v>
      </c>
      <c r="CM90" s="61">
        <v>1</v>
      </c>
      <c r="CN90" s="60">
        <v>0</v>
      </c>
      <c r="CO90" s="60">
        <v>0</v>
      </c>
      <c r="CP90" s="61">
        <v>0</v>
      </c>
      <c r="CQ90" s="60">
        <v>0</v>
      </c>
      <c r="CR90" s="60">
        <v>0</v>
      </c>
      <c r="CS90" s="61">
        <v>0</v>
      </c>
      <c r="CT90" s="60">
        <v>0</v>
      </c>
      <c r="CU90" s="60">
        <v>0</v>
      </c>
      <c r="CV90" s="61">
        <v>0</v>
      </c>
      <c r="CW90" s="60">
        <v>0</v>
      </c>
      <c r="CX90" s="60">
        <v>0</v>
      </c>
      <c r="CY90" s="61">
        <v>0</v>
      </c>
      <c r="CZ90" s="60">
        <v>0</v>
      </c>
      <c r="DA90" s="60">
        <v>1</v>
      </c>
      <c r="DB90" s="60">
        <v>1</v>
      </c>
    </row>
    <row r="91" spans="1:106">
      <c r="A91" s="28">
        <v>81</v>
      </c>
      <c r="B91" s="270"/>
      <c r="C91" s="271" t="s">
        <v>280</v>
      </c>
      <c r="D91" s="265"/>
      <c r="E91" s="60">
        <v>0</v>
      </c>
      <c r="F91" s="60">
        <v>0</v>
      </c>
      <c r="G91" s="61">
        <v>0</v>
      </c>
      <c r="H91" s="60">
        <v>0</v>
      </c>
      <c r="I91" s="60">
        <v>0</v>
      </c>
      <c r="J91" s="61">
        <v>0</v>
      </c>
      <c r="K91" s="60">
        <v>0</v>
      </c>
      <c r="L91" s="60">
        <v>0</v>
      </c>
      <c r="M91" s="60">
        <v>0</v>
      </c>
      <c r="N91" s="60">
        <v>1</v>
      </c>
      <c r="O91" s="60">
        <v>1</v>
      </c>
      <c r="P91" s="61">
        <v>0</v>
      </c>
      <c r="Q91" s="60">
        <v>0</v>
      </c>
      <c r="R91" s="60">
        <v>0</v>
      </c>
      <c r="S91" s="61">
        <v>0</v>
      </c>
      <c r="T91" s="60">
        <v>0</v>
      </c>
      <c r="U91" s="60">
        <v>0</v>
      </c>
      <c r="V91" s="60">
        <v>0</v>
      </c>
      <c r="W91" s="60">
        <v>0</v>
      </c>
      <c r="X91" s="60">
        <v>1</v>
      </c>
      <c r="Y91" s="61">
        <v>0</v>
      </c>
      <c r="Z91" s="60">
        <v>0</v>
      </c>
      <c r="AA91" s="60">
        <v>1</v>
      </c>
      <c r="AB91" s="61">
        <v>1</v>
      </c>
      <c r="AC91" s="60">
        <v>0</v>
      </c>
      <c r="AD91" s="60">
        <v>0</v>
      </c>
      <c r="AE91" s="61">
        <v>0</v>
      </c>
      <c r="AF91" s="60">
        <v>0</v>
      </c>
      <c r="AG91" s="60">
        <v>0</v>
      </c>
      <c r="AH91" s="60">
        <v>0</v>
      </c>
      <c r="AI91" s="60">
        <v>0</v>
      </c>
      <c r="AJ91" s="60">
        <v>0</v>
      </c>
      <c r="AK91" s="61">
        <v>0</v>
      </c>
      <c r="AL91" s="60">
        <v>0</v>
      </c>
      <c r="AM91" s="60">
        <v>1</v>
      </c>
      <c r="AN91" s="61">
        <v>1</v>
      </c>
      <c r="AO91" s="60">
        <v>0</v>
      </c>
      <c r="AP91" s="60">
        <v>0</v>
      </c>
      <c r="AQ91" s="61">
        <v>1</v>
      </c>
      <c r="AR91" s="60">
        <v>0</v>
      </c>
      <c r="AS91" s="60">
        <v>0</v>
      </c>
      <c r="AT91" s="61">
        <v>0</v>
      </c>
      <c r="AU91" s="60">
        <v>0</v>
      </c>
      <c r="AV91" s="60">
        <v>0</v>
      </c>
      <c r="AW91" s="61">
        <v>0</v>
      </c>
      <c r="AX91" s="60">
        <v>0</v>
      </c>
      <c r="AY91" s="60">
        <v>1</v>
      </c>
      <c r="AZ91" s="61">
        <v>0</v>
      </c>
      <c r="BA91" s="60">
        <v>0</v>
      </c>
      <c r="BB91" s="60">
        <v>0</v>
      </c>
      <c r="BC91" s="61">
        <v>0</v>
      </c>
      <c r="BD91" s="60">
        <v>0</v>
      </c>
      <c r="BE91" s="60">
        <v>0</v>
      </c>
      <c r="BF91" s="60">
        <v>0</v>
      </c>
      <c r="BG91" s="60">
        <v>0</v>
      </c>
      <c r="BH91" s="60">
        <v>0</v>
      </c>
      <c r="BI91" s="61">
        <v>0</v>
      </c>
      <c r="BJ91" s="60">
        <v>0</v>
      </c>
      <c r="BK91" s="60">
        <v>0</v>
      </c>
      <c r="BL91" s="61">
        <v>0</v>
      </c>
      <c r="BM91" s="60">
        <v>0</v>
      </c>
      <c r="BN91" s="60">
        <v>1</v>
      </c>
      <c r="BO91" s="61">
        <v>1</v>
      </c>
      <c r="BP91" s="60">
        <v>1</v>
      </c>
      <c r="BQ91" s="60">
        <v>1</v>
      </c>
      <c r="BR91" s="61">
        <v>1</v>
      </c>
      <c r="BS91" s="60">
        <v>0</v>
      </c>
      <c r="BT91" s="60">
        <v>0</v>
      </c>
      <c r="BU91" s="61">
        <v>0</v>
      </c>
      <c r="BV91" s="60">
        <v>0</v>
      </c>
      <c r="BW91" s="60">
        <v>0</v>
      </c>
      <c r="BX91" s="60">
        <v>0</v>
      </c>
      <c r="BY91" s="60">
        <v>0</v>
      </c>
      <c r="BZ91" s="60">
        <v>0</v>
      </c>
      <c r="CA91" s="61">
        <v>1</v>
      </c>
      <c r="CB91" s="60">
        <v>1</v>
      </c>
      <c r="CC91" s="60">
        <v>1</v>
      </c>
      <c r="CD91" s="60">
        <v>1</v>
      </c>
      <c r="CE91" s="60">
        <v>0</v>
      </c>
      <c r="CF91" s="60">
        <v>0</v>
      </c>
      <c r="CG91" s="60">
        <v>0</v>
      </c>
      <c r="CH91" s="60">
        <v>0</v>
      </c>
      <c r="CI91" s="61">
        <v>0</v>
      </c>
      <c r="CJ91" s="61">
        <v>0</v>
      </c>
      <c r="CK91" s="60">
        <v>0</v>
      </c>
      <c r="CL91" s="60">
        <v>0</v>
      </c>
      <c r="CM91" s="61">
        <v>0</v>
      </c>
      <c r="CN91" s="60">
        <v>0</v>
      </c>
      <c r="CO91" s="60">
        <v>0</v>
      </c>
      <c r="CP91" s="61">
        <v>0</v>
      </c>
      <c r="CQ91" s="60">
        <v>0</v>
      </c>
      <c r="CR91" s="60">
        <v>0</v>
      </c>
      <c r="CS91" s="61">
        <v>0</v>
      </c>
      <c r="CT91" s="60">
        <v>0</v>
      </c>
      <c r="CU91" s="60">
        <v>0</v>
      </c>
      <c r="CV91" s="61">
        <v>0</v>
      </c>
      <c r="CW91" s="60">
        <v>0</v>
      </c>
      <c r="CX91" s="60">
        <v>0</v>
      </c>
      <c r="CY91" s="61">
        <v>0</v>
      </c>
      <c r="CZ91" s="60">
        <v>1</v>
      </c>
      <c r="DA91" s="60">
        <v>0</v>
      </c>
      <c r="DB91" s="60">
        <v>0</v>
      </c>
    </row>
    <row r="92" spans="1:106">
      <c r="A92" s="28">
        <v>82</v>
      </c>
      <c r="B92" s="268" t="s">
        <v>158</v>
      </c>
      <c r="C92" s="264" t="s">
        <v>159</v>
      </c>
      <c r="D92" s="265"/>
      <c r="E92" s="60">
        <v>1</v>
      </c>
      <c r="F92" s="60">
        <v>1</v>
      </c>
      <c r="G92" s="61">
        <v>1</v>
      </c>
      <c r="H92" s="60">
        <v>1</v>
      </c>
      <c r="I92" s="60">
        <v>1</v>
      </c>
      <c r="J92" s="61">
        <v>1</v>
      </c>
      <c r="K92" s="60">
        <v>1</v>
      </c>
      <c r="L92" s="60">
        <v>1</v>
      </c>
      <c r="M92" s="60">
        <v>1</v>
      </c>
      <c r="N92" s="60">
        <v>1</v>
      </c>
      <c r="O92" s="60">
        <v>1</v>
      </c>
      <c r="P92" s="61">
        <v>1</v>
      </c>
      <c r="Q92" s="60">
        <v>1</v>
      </c>
      <c r="R92" s="60">
        <v>1</v>
      </c>
      <c r="S92" s="61">
        <v>1</v>
      </c>
      <c r="T92" s="60">
        <v>1</v>
      </c>
      <c r="U92" s="60">
        <v>1</v>
      </c>
      <c r="V92" s="61">
        <v>1</v>
      </c>
      <c r="W92" s="60">
        <v>1</v>
      </c>
      <c r="X92" s="60">
        <v>1</v>
      </c>
      <c r="Y92" s="61">
        <v>1</v>
      </c>
      <c r="Z92" s="60">
        <v>1</v>
      </c>
      <c r="AA92" s="60">
        <v>1</v>
      </c>
      <c r="AB92" s="61">
        <v>1</v>
      </c>
      <c r="AC92" s="60">
        <v>1</v>
      </c>
      <c r="AD92" s="60">
        <v>1</v>
      </c>
      <c r="AE92" s="61">
        <v>1</v>
      </c>
      <c r="AF92" s="60">
        <v>0</v>
      </c>
      <c r="AG92" s="60">
        <v>0</v>
      </c>
      <c r="AH92" s="60">
        <v>0</v>
      </c>
      <c r="AI92" s="60">
        <v>0</v>
      </c>
      <c r="AJ92" s="60">
        <v>0</v>
      </c>
      <c r="AK92" s="61">
        <v>1</v>
      </c>
      <c r="AL92" s="60">
        <v>0</v>
      </c>
      <c r="AM92" s="60">
        <v>1</v>
      </c>
      <c r="AN92" s="61">
        <v>1</v>
      </c>
      <c r="AO92" s="60">
        <v>1</v>
      </c>
      <c r="AP92" s="60">
        <v>1</v>
      </c>
      <c r="AQ92" s="61">
        <v>1</v>
      </c>
      <c r="AR92" s="60">
        <v>0</v>
      </c>
      <c r="AS92" s="60">
        <v>0</v>
      </c>
      <c r="AT92" s="61">
        <v>1</v>
      </c>
      <c r="AU92" s="60">
        <v>1</v>
      </c>
      <c r="AV92" s="60">
        <v>0</v>
      </c>
      <c r="AW92" s="61">
        <v>1</v>
      </c>
      <c r="AX92" s="60">
        <v>1</v>
      </c>
      <c r="AY92" s="60">
        <v>1</v>
      </c>
      <c r="AZ92" s="61">
        <v>1</v>
      </c>
      <c r="BA92" s="60">
        <v>0</v>
      </c>
      <c r="BB92" s="60">
        <v>1</v>
      </c>
      <c r="BC92" s="61">
        <v>1</v>
      </c>
      <c r="BD92" s="60">
        <v>0</v>
      </c>
      <c r="BE92" s="60">
        <v>0</v>
      </c>
      <c r="BF92" s="60">
        <v>1</v>
      </c>
      <c r="BG92" s="60">
        <v>1</v>
      </c>
      <c r="BH92" s="60">
        <v>1</v>
      </c>
      <c r="BI92" s="61">
        <v>1</v>
      </c>
      <c r="BJ92" s="60">
        <v>1</v>
      </c>
      <c r="BK92" s="60">
        <v>1</v>
      </c>
      <c r="BL92" s="61">
        <v>1</v>
      </c>
      <c r="BM92" s="60">
        <v>1</v>
      </c>
      <c r="BN92" s="60">
        <v>1</v>
      </c>
      <c r="BO92" s="61">
        <v>1</v>
      </c>
      <c r="BP92" s="60">
        <v>1</v>
      </c>
      <c r="BQ92" s="60">
        <v>1</v>
      </c>
      <c r="BR92" s="61">
        <v>1</v>
      </c>
      <c r="BS92" s="60">
        <v>0</v>
      </c>
      <c r="BT92" s="60">
        <v>0</v>
      </c>
      <c r="BU92" s="61">
        <v>0</v>
      </c>
      <c r="BV92" s="60">
        <v>0</v>
      </c>
      <c r="BW92" s="60">
        <v>0</v>
      </c>
      <c r="BX92" s="60">
        <v>1</v>
      </c>
      <c r="BY92" s="60">
        <v>0</v>
      </c>
      <c r="BZ92" s="60">
        <v>0</v>
      </c>
      <c r="CA92" s="61">
        <v>1</v>
      </c>
      <c r="CB92" s="60">
        <v>1</v>
      </c>
      <c r="CC92" s="60">
        <v>1</v>
      </c>
      <c r="CD92" s="60">
        <v>1</v>
      </c>
      <c r="CE92" s="60">
        <v>0</v>
      </c>
      <c r="CF92" s="60">
        <v>0</v>
      </c>
      <c r="CG92" s="60">
        <v>1</v>
      </c>
      <c r="CH92" s="60">
        <v>0</v>
      </c>
      <c r="CI92" s="61">
        <v>1</v>
      </c>
      <c r="CJ92" s="61">
        <v>1</v>
      </c>
      <c r="CK92" s="60">
        <v>1</v>
      </c>
      <c r="CL92" s="60">
        <v>1</v>
      </c>
      <c r="CM92" s="61">
        <v>1</v>
      </c>
      <c r="CN92" s="60">
        <v>0</v>
      </c>
      <c r="CO92" s="60">
        <v>1</v>
      </c>
      <c r="CP92" s="61">
        <v>1</v>
      </c>
      <c r="CQ92" s="60">
        <v>1</v>
      </c>
      <c r="CR92" s="60">
        <v>1</v>
      </c>
      <c r="CS92" s="61">
        <v>1</v>
      </c>
      <c r="CT92" s="60">
        <v>0</v>
      </c>
      <c r="CU92" s="60">
        <v>0</v>
      </c>
      <c r="CV92" s="61">
        <v>0</v>
      </c>
      <c r="CW92" s="60">
        <v>1</v>
      </c>
      <c r="CX92" s="60">
        <v>1</v>
      </c>
      <c r="CY92" s="61">
        <v>1</v>
      </c>
      <c r="CZ92" s="60">
        <v>1</v>
      </c>
      <c r="DA92" s="60">
        <v>1</v>
      </c>
      <c r="DB92" s="60">
        <v>1</v>
      </c>
    </row>
    <row r="93" spans="1:106">
      <c r="A93" s="28">
        <v>83</v>
      </c>
      <c r="B93" s="269"/>
      <c r="C93" s="271" t="s">
        <v>281</v>
      </c>
      <c r="D93" s="265"/>
      <c r="E93" s="60">
        <v>1</v>
      </c>
      <c r="F93" s="60">
        <v>1</v>
      </c>
      <c r="G93" s="61">
        <v>1</v>
      </c>
      <c r="H93" s="60">
        <v>1</v>
      </c>
      <c r="I93" s="60">
        <v>1</v>
      </c>
      <c r="J93" s="61">
        <v>1</v>
      </c>
      <c r="K93" s="60">
        <v>0</v>
      </c>
      <c r="L93" s="60">
        <v>0</v>
      </c>
      <c r="M93" s="60">
        <v>0</v>
      </c>
      <c r="N93" s="60">
        <v>1</v>
      </c>
      <c r="O93" s="60">
        <v>1</v>
      </c>
      <c r="P93" s="61">
        <v>1</v>
      </c>
      <c r="Q93" s="60">
        <v>1</v>
      </c>
      <c r="R93" s="60">
        <v>1</v>
      </c>
      <c r="S93" s="61">
        <v>1</v>
      </c>
      <c r="T93" s="60">
        <v>0</v>
      </c>
      <c r="U93" s="60">
        <v>0</v>
      </c>
      <c r="V93" s="60">
        <v>0</v>
      </c>
      <c r="W93" s="60">
        <v>0</v>
      </c>
      <c r="X93" s="60">
        <v>1</v>
      </c>
      <c r="Y93" s="61">
        <v>1</v>
      </c>
      <c r="Z93" s="60">
        <v>1</v>
      </c>
      <c r="AA93" s="60">
        <v>1</v>
      </c>
      <c r="AB93" s="61">
        <v>1</v>
      </c>
      <c r="AC93" s="60">
        <v>1</v>
      </c>
      <c r="AD93" s="60">
        <v>1</v>
      </c>
      <c r="AE93" s="61">
        <v>1</v>
      </c>
      <c r="AF93" s="60">
        <v>0</v>
      </c>
      <c r="AG93" s="60">
        <v>0</v>
      </c>
      <c r="AH93" s="60">
        <v>0</v>
      </c>
      <c r="AI93" s="60">
        <v>0</v>
      </c>
      <c r="AJ93" s="60">
        <v>0</v>
      </c>
      <c r="AK93" s="61">
        <v>1</v>
      </c>
      <c r="AL93" s="60">
        <v>0</v>
      </c>
      <c r="AM93" s="60">
        <v>1</v>
      </c>
      <c r="AN93" s="61">
        <v>1</v>
      </c>
      <c r="AO93" s="60">
        <v>1</v>
      </c>
      <c r="AP93" s="60">
        <v>1</v>
      </c>
      <c r="AQ93" s="61">
        <v>1</v>
      </c>
      <c r="AR93" s="60">
        <v>0</v>
      </c>
      <c r="AS93" s="60">
        <v>0</v>
      </c>
      <c r="AT93" s="61">
        <v>0</v>
      </c>
      <c r="AU93" s="60">
        <v>1</v>
      </c>
      <c r="AV93" s="60">
        <v>1</v>
      </c>
      <c r="AW93" s="61">
        <v>1</v>
      </c>
      <c r="AX93" s="60">
        <v>1</v>
      </c>
      <c r="AY93" s="60">
        <v>1</v>
      </c>
      <c r="AZ93" s="61">
        <v>1</v>
      </c>
      <c r="BA93" s="60">
        <v>0</v>
      </c>
      <c r="BB93" s="60">
        <v>0</v>
      </c>
      <c r="BC93" s="61">
        <v>0</v>
      </c>
      <c r="BD93" s="60">
        <v>0</v>
      </c>
      <c r="BE93" s="60">
        <v>0</v>
      </c>
      <c r="BF93" s="60">
        <v>0</v>
      </c>
      <c r="BG93" s="60">
        <v>0</v>
      </c>
      <c r="BH93" s="60">
        <v>0</v>
      </c>
      <c r="BI93" s="61">
        <v>0</v>
      </c>
      <c r="BJ93" s="60">
        <v>0</v>
      </c>
      <c r="BK93" s="60">
        <v>1</v>
      </c>
      <c r="BL93" s="61">
        <v>1</v>
      </c>
      <c r="BM93" s="60">
        <v>1</v>
      </c>
      <c r="BN93" s="60">
        <v>1</v>
      </c>
      <c r="BO93" s="61">
        <v>1</v>
      </c>
      <c r="BP93" s="60">
        <v>1</v>
      </c>
      <c r="BQ93" s="60">
        <v>1</v>
      </c>
      <c r="BR93" s="61">
        <v>1</v>
      </c>
      <c r="BS93" s="60">
        <v>0</v>
      </c>
      <c r="BT93" s="60">
        <v>0</v>
      </c>
      <c r="BU93" s="61">
        <v>0</v>
      </c>
      <c r="BV93" s="60">
        <v>0</v>
      </c>
      <c r="BW93" s="60">
        <v>0</v>
      </c>
      <c r="BX93" s="60">
        <v>0</v>
      </c>
      <c r="BY93" s="60">
        <v>1</v>
      </c>
      <c r="BZ93" s="60">
        <v>1</v>
      </c>
      <c r="CA93" s="61">
        <v>1</v>
      </c>
      <c r="CB93" s="60">
        <v>1</v>
      </c>
      <c r="CC93" s="60">
        <v>1</v>
      </c>
      <c r="CD93" s="60">
        <v>1</v>
      </c>
      <c r="CE93" s="60">
        <v>0</v>
      </c>
      <c r="CF93" s="60">
        <v>0</v>
      </c>
      <c r="CG93" s="60">
        <v>0</v>
      </c>
      <c r="CH93" s="60">
        <v>0</v>
      </c>
      <c r="CI93" s="61">
        <v>0</v>
      </c>
      <c r="CJ93" s="61">
        <v>0</v>
      </c>
      <c r="CK93" s="60">
        <v>0</v>
      </c>
      <c r="CL93" s="60">
        <v>0</v>
      </c>
      <c r="CM93" s="61">
        <v>0</v>
      </c>
      <c r="CN93" s="60">
        <v>0</v>
      </c>
      <c r="CO93" s="60">
        <v>1</v>
      </c>
      <c r="CP93" s="61">
        <v>1</v>
      </c>
      <c r="CQ93" s="60">
        <v>1</v>
      </c>
      <c r="CR93" s="60">
        <v>1</v>
      </c>
      <c r="CS93" s="61">
        <v>1</v>
      </c>
      <c r="CT93" s="60">
        <v>0</v>
      </c>
      <c r="CU93" s="60">
        <v>0</v>
      </c>
      <c r="CV93" s="61">
        <v>0</v>
      </c>
      <c r="CW93" s="60">
        <v>1</v>
      </c>
      <c r="CX93" s="60">
        <v>1</v>
      </c>
      <c r="CY93" s="61">
        <v>1</v>
      </c>
      <c r="CZ93" s="60">
        <v>1</v>
      </c>
      <c r="DA93" s="60">
        <v>1</v>
      </c>
      <c r="DB93" s="60">
        <v>1</v>
      </c>
    </row>
    <row r="94" spans="1:106">
      <c r="A94" s="28">
        <v>84</v>
      </c>
      <c r="B94" s="270"/>
      <c r="C94" s="264" t="s">
        <v>160</v>
      </c>
      <c r="D94" s="265"/>
      <c r="E94" s="60">
        <v>1</v>
      </c>
      <c r="F94" s="60">
        <v>1</v>
      </c>
      <c r="G94" s="61">
        <v>1</v>
      </c>
      <c r="H94" s="60">
        <v>0</v>
      </c>
      <c r="I94" s="60">
        <v>1</v>
      </c>
      <c r="J94" s="61">
        <v>1</v>
      </c>
      <c r="K94" s="60">
        <v>0</v>
      </c>
      <c r="L94" s="60">
        <v>0</v>
      </c>
      <c r="M94" s="60">
        <v>0</v>
      </c>
      <c r="N94" s="60">
        <v>1</v>
      </c>
      <c r="O94" s="60">
        <v>1</v>
      </c>
      <c r="P94" s="61">
        <v>1</v>
      </c>
      <c r="Q94" s="60">
        <v>1</v>
      </c>
      <c r="R94" s="60">
        <v>1</v>
      </c>
      <c r="S94" s="61">
        <v>1</v>
      </c>
      <c r="T94" s="60">
        <v>0</v>
      </c>
      <c r="U94" s="60">
        <v>0</v>
      </c>
      <c r="V94" s="60">
        <v>0</v>
      </c>
      <c r="W94" s="60">
        <v>0</v>
      </c>
      <c r="X94" s="60">
        <v>1</v>
      </c>
      <c r="Y94" s="61">
        <v>1</v>
      </c>
      <c r="Z94" s="60">
        <v>1</v>
      </c>
      <c r="AA94" s="60">
        <v>1</v>
      </c>
      <c r="AB94" s="61">
        <v>1</v>
      </c>
      <c r="AC94" s="60">
        <v>1</v>
      </c>
      <c r="AD94" s="60">
        <v>1</v>
      </c>
      <c r="AE94" s="61">
        <v>1</v>
      </c>
      <c r="AF94" s="60">
        <v>0</v>
      </c>
      <c r="AG94" s="60">
        <v>0</v>
      </c>
      <c r="AH94" s="60">
        <v>0</v>
      </c>
      <c r="AI94" s="60">
        <v>0</v>
      </c>
      <c r="AJ94" s="60">
        <v>0</v>
      </c>
      <c r="AK94" s="61">
        <v>1</v>
      </c>
      <c r="AL94" s="60">
        <v>0</v>
      </c>
      <c r="AM94" s="60">
        <v>1</v>
      </c>
      <c r="AN94" s="61">
        <v>1</v>
      </c>
      <c r="AO94" s="60">
        <v>1</v>
      </c>
      <c r="AP94" s="60">
        <v>1</v>
      </c>
      <c r="AQ94" s="61">
        <v>1</v>
      </c>
      <c r="AR94" s="60">
        <v>0</v>
      </c>
      <c r="AS94" s="60">
        <v>0</v>
      </c>
      <c r="AT94" s="61">
        <v>0</v>
      </c>
      <c r="AU94" s="60">
        <v>0</v>
      </c>
      <c r="AV94" s="60">
        <v>0</v>
      </c>
      <c r="AW94" s="61">
        <v>1</v>
      </c>
      <c r="AX94" s="60">
        <v>1</v>
      </c>
      <c r="AY94" s="60">
        <v>1</v>
      </c>
      <c r="AZ94" s="61">
        <v>1</v>
      </c>
      <c r="BA94" s="60">
        <v>0</v>
      </c>
      <c r="BB94" s="60">
        <v>1</v>
      </c>
      <c r="BC94" s="61">
        <v>1</v>
      </c>
      <c r="BD94" s="60">
        <v>0</v>
      </c>
      <c r="BE94" s="60">
        <v>0</v>
      </c>
      <c r="BF94" s="60">
        <v>0</v>
      </c>
      <c r="BG94" s="60">
        <v>0</v>
      </c>
      <c r="BH94" s="60">
        <v>0</v>
      </c>
      <c r="BI94" s="61">
        <v>1</v>
      </c>
      <c r="BJ94" s="60">
        <v>0</v>
      </c>
      <c r="BK94" s="60">
        <v>1</v>
      </c>
      <c r="BL94" s="61">
        <v>1</v>
      </c>
      <c r="BM94" s="60">
        <v>1</v>
      </c>
      <c r="BN94" s="60">
        <v>1</v>
      </c>
      <c r="BO94" s="61">
        <v>1</v>
      </c>
      <c r="BP94" s="60">
        <v>1</v>
      </c>
      <c r="BQ94" s="60">
        <v>1</v>
      </c>
      <c r="BR94" s="61">
        <v>1</v>
      </c>
      <c r="BS94" s="60">
        <v>0</v>
      </c>
      <c r="BT94" s="60">
        <v>0</v>
      </c>
      <c r="BU94" s="61">
        <v>0</v>
      </c>
      <c r="BV94" s="60">
        <v>0</v>
      </c>
      <c r="BW94" s="60">
        <v>0</v>
      </c>
      <c r="BX94" s="60">
        <v>0</v>
      </c>
      <c r="BY94" s="60">
        <v>0</v>
      </c>
      <c r="BZ94" s="60">
        <v>0</v>
      </c>
      <c r="CA94" s="61">
        <v>1</v>
      </c>
      <c r="CB94" s="60">
        <v>1</v>
      </c>
      <c r="CC94" s="60">
        <v>1</v>
      </c>
      <c r="CD94" s="60">
        <v>1</v>
      </c>
      <c r="CE94" s="60">
        <v>0</v>
      </c>
      <c r="CF94" s="60">
        <v>0</v>
      </c>
      <c r="CG94" s="60">
        <v>0</v>
      </c>
      <c r="CH94" s="60">
        <v>0</v>
      </c>
      <c r="CI94" s="61">
        <v>0</v>
      </c>
      <c r="CJ94" s="61">
        <v>0</v>
      </c>
      <c r="CK94" s="60">
        <v>0</v>
      </c>
      <c r="CL94" s="60">
        <v>0</v>
      </c>
      <c r="CM94" s="61">
        <v>1</v>
      </c>
      <c r="CN94" s="60">
        <v>0</v>
      </c>
      <c r="CO94" s="60">
        <v>1</v>
      </c>
      <c r="CP94" s="61">
        <v>1</v>
      </c>
      <c r="CQ94" s="60">
        <v>1</v>
      </c>
      <c r="CR94" s="60">
        <v>1</v>
      </c>
      <c r="CS94" s="61">
        <v>1</v>
      </c>
      <c r="CT94" s="60">
        <v>0</v>
      </c>
      <c r="CU94" s="60">
        <v>0</v>
      </c>
      <c r="CV94" s="61">
        <v>0</v>
      </c>
      <c r="CW94" s="60">
        <v>0</v>
      </c>
      <c r="CX94" s="60">
        <v>0</v>
      </c>
      <c r="CY94" s="61">
        <v>0</v>
      </c>
      <c r="CZ94" s="60">
        <v>0</v>
      </c>
      <c r="DA94" s="60">
        <v>0</v>
      </c>
      <c r="DB94" s="60">
        <v>0</v>
      </c>
    </row>
    <row r="95" spans="1:106">
      <c r="A95" s="28">
        <v>85</v>
      </c>
      <c r="B95" s="139" t="s">
        <v>161</v>
      </c>
      <c r="C95" s="271" t="s">
        <v>282</v>
      </c>
      <c r="D95" s="265"/>
      <c r="E95" s="60">
        <v>1</v>
      </c>
      <c r="F95" s="60">
        <v>1</v>
      </c>
      <c r="G95" s="61">
        <v>1</v>
      </c>
      <c r="H95" s="60">
        <v>1</v>
      </c>
      <c r="I95" s="60">
        <v>1</v>
      </c>
      <c r="J95" s="61">
        <v>1</v>
      </c>
      <c r="K95" s="60">
        <v>0</v>
      </c>
      <c r="L95" s="60">
        <v>0</v>
      </c>
      <c r="M95" s="60">
        <v>0</v>
      </c>
      <c r="N95" s="60">
        <v>0</v>
      </c>
      <c r="O95" s="60">
        <v>1</v>
      </c>
      <c r="P95" s="61">
        <v>1</v>
      </c>
      <c r="Q95" s="60">
        <v>0</v>
      </c>
      <c r="R95" s="60">
        <v>1</v>
      </c>
      <c r="S95" s="61">
        <v>0</v>
      </c>
      <c r="T95" s="60">
        <v>0</v>
      </c>
      <c r="U95" s="60">
        <v>0</v>
      </c>
      <c r="V95" s="60">
        <v>0</v>
      </c>
      <c r="W95" s="60">
        <v>0</v>
      </c>
      <c r="X95" s="60">
        <v>1</v>
      </c>
      <c r="Y95" s="61">
        <v>1</v>
      </c>
      <c r="Z95" s="60">
        <v>0</v>
      </c>
      <c r="AA95" s="60">
        <v>1</v>
      </c>
      <c r="AB95" s="61">
        <v>1</v>
      </c>
      <c r="AC95" s="60">
        <v>0</v>
      </c>
      <c r="AD95" s="60">
        <v>0</v>
      </c>
      <c r="AE95" s="61">
        <v>0</v>
      </c>
      <c r="AF95" s="60">
        <v>0</v>
      </c>
      <c r="AG95" s="60">
        <v>0</v>
      </c>
      <c r="AH95" s="60">
        <v>0</v>
      </c>
      <c r="AI95" s="60">
        <v>0</v>
      </c>
      <c r="AJ95" s="60">
        <v>0</v>
      </c>
      <c r="AK95" s="61">
        <v>0</v>
      </c>
      <c r="AL95" s="60">
        <v>0</v>
      </c>
      <c r="AM95" s="60">
        <v>1</v>
      </c>
      <c r="AN95" s="61">
        <v>1</v>
      </c>
      <c r="AO95" s="60">
        <v>1</v>
      </c>
      <c r="AP95" s="60">
        <v>1</v>
      </c>
      <c r="AQ95" s="61">
        <v>1</v>
      </c>
      <c r="AR95" s="60">
        <v>0</v>
      </c>
      <c r="AS95" s="60">
        <v>0</v>
      </c>
      <c r="AT95" s="61">
        <v>0</v>
      </c>
      <c r="AU95" s="60">
        <v>0</v>
      </c>
      <c r="AV95" s="60">
        <v>0</v>
      </c>
      <c r="AW95" s="61">
        <v>1</v>
      </c>
      <c r="AX95" s="60">
        <v>1</v>
      </c>
      <c r="AY95" s="60">
        <v>1</v>
      </c>
      <c r="AZ95" s="61">
        <v>1</v>
      </c>
      <c r="BA95" s="60">
        <v>0</v>
      </c>
      <c r="BB95" s="60">
        <v>0</v>
      </c>
      <c r="BC95" s="61">
        <v>0</v>
      </c>
      <c r="BD95" s="60">
        <v>0</v>
      </c>
      <c r="BE95" s="60">
        <v>0</v>
      </c>
      <c r="BF95" s="60">
        <v>0</v>
      </c>
      <c r="BG95" s="60">
        <v>0</v>
      </c>
      <c r="BH95" s="60">
        <v>0</v>
      </c>
      <c r="BI95" s="61">
        <v>0</v>
      </c>
      <c r="BJ95" s="60">
        <v>0</v>
      </c>
      <c r="BK95" s="60">
        <v>0</v>
      </c>
      <c r="BL95" s="61">
        <v>0</v>
      </c>
      <c r="BM95" s="60">
        <v>1</v>
      </c>
      <c r="BN95" s="60">
        <v>0</v>
      </c>
      <c r="BO95" s="61">
        <v>0</v>
      </c>
      <c r="BP95" s="60">
        <v>1</v>
      </c>
      <c r="BQ95" s="60">
        <v>1</v>
      </c>
      <c r="BR95" s="61">
        <v>1</v>
      </c>
      <c r="BS95" s="60">
        <v>0</v>
      </c>
      <c r="BT95" s="60">
        <v>0</v>
      </c>
      <c r="BU95" s="61">
        <v>0</v>
      </c>
      <c r="BV95" s="60">
        <v>0</v>
      </c>
      <c r="BW95" s="60">
        <v>0</v>
      </c>
      <c r="BX95" s="60">
        <v>0</v>
      </c>
      <c r="BY95" s="60">
        <v>0</v>
      </c>
      <c r="BZ95" s="60">
        <v>0</v>
      </c>
      <c r="CA95" s="61">
        <v>1</v>
      </c>
      <c r="CB95" s="60">
        <v>0</v>
      </c>
      <c r="CC95" s="60">
        <v>0</v>
      </c>
      <c r="CD95" s="60">
        <v>0</v>
      </c>
      <c r="CE95" s="60">
        <v>0</v>
      </c>
      <c r="CF95" s="60">
        <v>0</v>
      </c>
      <c r="CG95" s="60">
        <v>0</v>
      </c>
      <c r="CH95" s="60">
        <v>0</v>
      </c>
      <c r="CI95" s="61">
        <v>0</v>
      </c>
      <c r="CJ95" s="61">
        <v>0</v>
      </c>
      <c r="CK95" s="60">
        <v>0</v>
      </c>
      <c r="CL95" s="60">
        <v>0</v>
      </c>
      <c r="CM95" s="61">
        <v>0</v>
      </c>
      <c r="CN95" s="60">
        <v>0</v>
      </c>
      <c r="CO95" s="60">
        <v>1</v>
      </c>
      <c r="CP95" s="61">
        <v>0</v>
      </c>
      <c r="CQ95" s="60">
        <v>0</v>
      </c>
      <c r="CR95" s="60">
        <v>0</v>
      </c>
      <c r="CS95" s="61">
        <v>0</v>
      </c>
      <c r="CT95" s="60">
        <v>0</v>
      </c>
      <c r="CU95" s="60">
        <v>0</v>
      </c>
      <c r="CV95" s="61">
        <v>0</v>
      </c>
      <c r="CW95" s="60">
        <v>0</v>
      </c>
      <c r="CX95" s="60">
        <v>0</v>
      </c>
      <c r="CY95" s="61">
        <v>0</v>
      </c>
      <c r="CZ95" s="60">
        <v>1</v>
      </c>
      <c r="DA95" s="60">
        <v>0</v>
      </c>
      <c r="DB95" s="60">
        <v>0</v>
      </c>
    </row>
    <row r="96" spans="1:106">
      <c r="A96" s="28">
        <v>86</v>
      </c>
      <c r="B96" s="268" t="s">
        <v>162</v>
      </c>
      <c r="C96" s="271" t="s">
        <v>306</v>
      </c>
      <c r="D96" s="265"/>
      <c r="E96" s="60">
        <v>1</v>
      </c>
      <c r="F96" s="60">
        <v>1</v>
      </c>
      <c r="G96" s="61">
        <v>1</v>
      </c>
      <c r="H96" s="60">
        <v>0</v>
      </c>
      <c r="I96" s="60">
        <v>1</v>
      </c>
      <c r="J96" s="61">
        <v>1</v>
      </c>
      <c r="K96" s="60">
        <v>1</v>
      </c>
      <c r="L96" s="60">
        <v>1</v>
      </c>
      <c r="M96" s="60">
        <v>1</v>
      </c>
      <c r="N96" s="60">
        <v>1</v>
      </c>
      <c r="O96" s="60">
        <v>1</v>
      </c>
      <c r="P96" s="61">
        <v>1</v>
      </c>
      <c r="Q96" s="60">
        <v>0</v>
      </c>
      <c r="R96" s="60">
        <v>1</v>
      </c>
      <c r="S96" s="61">
        <v>1</v>
      </c>
      <c r="T96" s="60">
        <v>1</v>
      </c>
      <c r="U96" s="60">
        <v>1</v>
      </c>
      <c r="V96" s="61">
        <v>1</v>
      </c>
      <c r="W96" s="60">
        <v>1</v>
      </c>
      <c r="X96" s="60">
        <v>1</v>
      </c>
      <c r="Y96" s="61">
        <v>1</v>
      </c>
      <c r="Z96" s="60">
        <v>1</v>
      </c>
      <c r="AA96" s="60">
        <v>1</v>
      </c>
      <c r="AB96" s="61">
        <v>1</v>
      </c>
      <c r="AC96" s="60">
        <v>1</v>
      </c>
      <c r="AD96" s="60">
        <v>1</v>
      </c>
      <c r="AE96" s="61">
        <v>1</v>
      </c>
      <c r="AF96" s="60">
        <v>1</v>
      </c>
      <c r="AG96" s="60">
        <v>1</v>
      </c>
      <c r="AH96" s="61">
        <v>1</v>
      </c>
      <c r="AI96" s="60">
        <v>1</v>
      </c>
      <c r="AJ96" s="60">
        <v>1</v>
      </c>
      <c r="AK96" s="61">
        <v>1</v>
      </c>
      <c r="AL96" s="60">
        <v>1</v>
      </c>
      <c r="AM96" s="60">
        <v>1</v>
      </c>
      <c r="AN96" s="61">
        <v>1</v>
      </c>
      <c r="AO96" s="60">
        <v>1</v>
      </c>
      <c r="AP96" s="60">
        <v>1</v>
      </c>
      <c r="AQ96" s="61">
        <v>1</v>
      </c>
      <c r="AR96" s="60">
        <v>0</v>
      </c>
      <c r="AS96" s="60">
        <v>0</v>
      </c>
      <c r="AT96" s="61">
        <v>0</v>
      </c>
      <c r="AU96" s="60">
        <v>1</v>
      </c>
      <c r="AV96" s="60">
        <v>1</v>
      </c>
      <c r="AW96" s="61">
        <v>1</v>
      </c>
      <c r="AX96" s="60">
        <v>1</v>
      </c>
      <c r="AY96" s="60">
        <v>1</v>
      </c>
      <c r="AZ96" s="61">
        <v>1</v>
      </c>
      <c r="BA96" s="60">
        <v>1</v>
      </c>
      <c r="BB96" s="60">
        <v>1</v>
      </c>
      <c r="BC96" s="61">
        <v>1</v>
      </c>
      <c r="BD96" s="60">
        <v>1</v>
      </c>
      <c r="BE96" s="60">
        <v>1</v>
      </c>
      <c r="BF96" s="60">
        <v>1</v>
      </c>
      <c r="BG96" s="60">
        <v>1</v>
      </c>
      <c r="BH96" s="60">
        <v>1</v>
      </c>
      <c r="BI96" s="61">
        <v>1</v>
      </c>
      <c r="BJ96" s="60">
        <v>1</v>
      </c>
      <c r="BK96" s="60">
        <v>1</v>
      </c>
      <c r="BL96" s="61">
        <v>1</v>
      </c>
      <c r="BM96" s="60">
        <v>1</v>
      </c>
      <c r="BN96" s="60">
        <v>1</v>
      </c>
      <c r="BO96" s="61">
        <v>1</v>
      </c>
      <c r="BP96" s="60">
        <v>1</v>
      </c>
      <c r="BQ96" s="60">
        <v>1</v>
      </c>
      <c r="BR96" s="61">
        <v>1</v>
      </c>
      <c r="BS96" s="60">
        <v>0</v>
      </c>
      <c r="BT96" s="60">
        <v>0</v>
      </c>
      <c r="BU96" s="61">
        <v>0</v>
      </c>
      <c r="BV96" s="60">
        <v>1</v>
      </c>
      <c r="BW96" s="60">
        <v>1</v>
      </c>
      <c r="BX96" s="60">
        <v>1</v>
      </c>
      <c r="BY96" s="60">
        <v>1</v>
      </c>
      <c r="BZ96" s="60">
        <v>1</v>
      </c>
      <c r="CA96" s="61">
        <v>1</v>
      </c>
      <c r="CB96" s="60">
        <v>1</v>
      </c>
      <c r="CC96" s="60">
        <v>1</v>
      </c>
      <c r="CD96" s="60">
        <v>1</v>
      </c>
      <c r="CE96" s="60">
        <v>1</v>
      </c>
      <c r="CF96" s="60">
        <v>1</v>
      </c>
      <c r="CG96" s="60">
        <v>1</v>
      </c>
      <c r="CH96" s="60">
        <v>0</v>
      </c>
      <c r="CI96" s="61">
        <v>1</v>
      </c>
      <c r="CJ96" s="61">
        <v>1</v>
      </c>
      <c r="CK96" s="60">
        <v>1</v>
      </c>
      <c r="CL96" s="60">
        <v>1</v>
      </c>
      <c r="CM96" s="61">
        <v>1</v>
      </c>
      <c r="CN96" s="60">
        <v>0</v>
      </c>
      <c r="CO96" s="60">
        <v>1</v>
      </c>
      <c r="CP96" s="61">
        <v>1</v>
      </c>
      <c r="CQ96" s="60">
        <v>1</v>
      </c>
      <c r="CR96" s="60">
        <v>1</v>
      </c>
      <c r="CS96" s="61">
        <v>1</v>
      </c>
      <c r="CT96" s="60">
        <v>1</v>
      </c>
      <c r="CU96" s="60">
        <v>1</v>
      </c>
      <c r="CV96" s="61">
        <v>1</v>
      </c>
      <c r="CW96" s="60">
        <v>1</v>
      </c>
      <c r="CX96" s="60">
        <v>1</v>
      </c>
      <c r="CY96" s="61">
        <v>1</v>
      </c>
      <c r="CZ96" s="60">
        <v>1</v>
      </c>
      <c r="DA96" s="60">
        <v>1</v>
      </c>
      <c r="DB96" s="60">
        <v>1</v>
      </c>
    </row>
    <row r="97" spans="1:106">
      <c r="A97" s="28">
        <v>87</v>
      </c>
      <c r="B97" s="269"/>
      <c r="C97" s="271" t="s">
        <v>283</v>
      </c>
      <c r="D97" s="265"/>
      <c r="E97" s="60">
        <v>0</v>
      </c>
      <c r="F97" s="60">
        <v>1</v>
      </c>
      <c r="G97" s="61">
        <v>1</v>
      </c>
      <c r="H97" s="60">
        <v>0</v>
      </c>
      <c r="I97" s="60">
        <v>1</v>
      </c>
      <c r="J97" s="61">
        <v>1</v>
      </c>
      <c r="K97" s="60">
        <v>0</v>
      </c>
      <c r="L97" s="60">
        <v>0</v>
      </c>
      <c r="M97" s="60">
        <v>0</v>
      </c>
      <c r="N97" s="60">
        <v>1</v>
      </c>
      <c r="O97" s="60">
        <v>1</v>
      </c>
      <c r="P97" s="61">
        <v>1</v>
      </c>
      <c r="Q97" s="60">
        <v>0</v>
      </c>
      <c r="R97" s="60">
        <v>1</v>
      </c>
      <c r="S97" s="61">
        <v>1</v>
      </c>
      <c r="T97" s="60">
        <v>1</v>
      </c>
      <c r="U97" s="60">
        <v>1</v>
      </c>
      <c r="V97" s="61">
        <v>1</v>
      </c>
      <c r="W97" s="60">
        <v>1</v>
      </c>
      <c r="X97" s="60">
        <v>1</v>
      </c>
      <c r="Y97" s="61">
        <v>1</v>
      </c>
      <c r="Z97" s="60">
        <v>1</v>
      </c>
      <c r="AA97" s="60">
        <v>1</v>
      </c>
      <c r="AB97" s="61">
        <v>1</v>
      </c>
      <c r="AC97" s="60">
        <v>1</v>
      </c>
      <c r="AD97" s="60">
        <v>1</v>
      </c>
      <c r="AE97" s="61">
        <v>1</v>
      </c>
      <c r="AF97" s="60">
        <v>1</v>
      </c>
      <c r="AG97" s="60">
        <v>1</v>
      </c>
      <c r="AH97" s="61">
        <v>1</v>
      </c>
      <c r="AI97" s="60">
        <v>1</v>
      </c>
      <c r="AJ97" s="60">
        <v>1</v>
      </c>
      <c r="AK97" s="61">
        <v>1</v>
      </c>
      <c r="AL97" s="60">
        <v>1</v>
      </c>
      <c r="AM97" s="60">
        <v>1</v>
      </c>
      <c r="AN97" s="61">
        <v>1</v>
      </c>
      <c r="AO97" s="60">
        <v>0</v>
      </c>
      <c r="AP97" s="60">
        <v>1</v>
      </c>
      <c r="AQ97" s="61">
        <v>1</v>
      </c>
      <c r="AR97" s="60">
        <v>0</v>
      </c>
      <c r="AS97" s="60">
        <v>0</v>
      </c>
      <c r="AT97" s="61">
        <v>0</v>
      </c>
      <c r="AU97" s="60">
        <v>1</v>
      </c>
      <c r="AV97" s="60">
        <v>1</v>
      </c>
      <c r="AW97" s="61">
        <v>1</v>
      </c>
      <c r="AX97" s="60">
        <v>1</v>
      </c>
      <c r="AY97" s="60">
        <v>1</v>
      </c>
      <c r="AZ97" s="61">
        <v>1</v>
      </c>
      <c r="BA97" s="60">
        <v>0</v>
      </c>
      <c r="BB97" s="60">
        <v>1</v>
      </c>
      <c r="BC97" s="61">
        <v>1</v>
      </c>
      <c r="BD97" s="60">
        <v>1</v>
      </c>
      <c r="BE97" s="60">
        <v>1</v>
      </c>
      <c r="BF97" s="60">
        <v>1</v>
      </c>
      <c r="BG97" s="60">
        <v>1</v>
      </c>
      <c r="BH97" s="60">
        <v>1</v>
      </c>
      <c r="BI97" s="61">
        <v>1</v>
      </c>
      <c r="BJ97" s="60">
        <v>1</v>
      </c>
      <c r="BK97" s="60">
        <v>1</v>
      </c>
      <c r="BL97" s="61">
        <v>1</v>
      </c>
      <c r="BM97" s="60">
        <v>1</v>
      </c>
      <c r="BN97" s="60">
        <v>1</v>
      </c>
      <c r="BO97" s="61">
        <v>1</v>
      </c>
      <c r="BP97" s="60">
        <v>1</v>
      </c>
      <c r="BQ97" s="60">
        <v>1</v>
      </c>
      <c r="BR97" s="61">
        <v>1</v>
      </c>
      <c r="BS97" s="60">
        <v>0</v>
      </c>
      <c r="BT97" s="60">
        <v>0</v>
      </c>
      <c r="BU97" s="61">
        <v>0</v>
      </c>
      <c r="BV97" s="60">
        <v>1</v>
      </c>
      <c r="BW97" s="60">
        <v>1</v>
      </c>
      <c r="BX97" s="60">
        <v>1</v>
      </c>
      <c r="BY97" s="60">
        <v>0</v>
      </c>
      <c r="BZ97" s="60">
        <v>1</v>
      </c>
      <c r="CA97" s="61">
        <v>1</v>
      </c>
      <c r="CB97" s="60">
        <v>0</v>
      </c>
      <c r="CC97" s="60">
        <v>0</v>
      </c>
      <c r="CD97" s="60">
        <v>0</v>
      </c>
      <c r="CE97" s="60">
        <v>1</v>
      </c>
      <c r="CF97" s="60">
        <v>1</v>
      </c>
      <c r="CG97" s="60">
        <v>1</v>
      </c>
      <c r="CH97" s="60">
        <v>1</v>
      </c>
      <c r="CI97" s="61">
        <v>1</v>
      </c>
      <c r="CJ97" s="61">
        <v>1</v>
      </c>
      <c r="CK97" s="60">
        <v>1</v>
      </c>
      <c r="CL97" s="60">
        <v>1</v>
      </c>
      <c r="CM97" s="61">
        <v>1</v>
      </c>
      <c r="CN97" s="60">
        <v>0</v>
      </c>
      <c r="CO97" s="60">
        <v>1</v>
      </c>
      <c r="CP97" s="61">
        <v>1</v>
      </c>
      <c r="CQ97" s="60">
        <v>1</v>
      </c>
      <c r="CR97" s="60">
        <v>1</v>
      </c>
      <c r="CS97" s="61">
        <v>1</v>
      </c>
      <c r="CT97" s="60">
        <v>0</v>
      </c>
      <c r="CU97" s="60">
        <v>0</v>
      </c>
      <c r="CV97" s="61">
        <v>0</v>
      </c>
      <c r="CW97" s="60">
        <v>1</v>
      </c>
      <c r="CX97" s="60">
        <v>1</v>
      </c>
      <c r="CY97" s="61">
        <v>1</v>
      </c>
      <c r="CZ97" s="60">
        <v>1</v>
      </c>
      <c r="DA97" s="60">
        <v>1</v>
      </c>
      <c r="DB97" s="60">
        <v>1</v>
      </c>
    </row>
    <row r="98" spans="1:106">
      <c r="A98" s="28">
        <v>88</v>
      </c>
      <c r="B98" s="269"/>
      <c r="C98" s="264" t="s">
        <v>163</v>
      </c>
      <c r="D98" s="265"/>
      <c r="E98" s="60">
        <v>1</v>
      </c>
      <c r="F98" s="60">
        <v>1</v>
      </c>
      <c r="G98" s="61">
        <v>1</v>
      </c>
      <c r="H98" s="60">
        <v>0</v>
      </c>
      <c r="I98" s="60">
        <v>1</v>
      </c>
      <c r="J98" s="61">
        <v>1</v>
      </c>
      <c r="K98" s="60">
        <v>1</v>
      </c>
      <c r="L98" s="60">
        <v>1</v>
      </c>
      <c r="M98" s="60">
        <v>1</v>
      </c>
      <c r="N98" s="60">
        <v>1</v>
      </c>
      <c r="O98" s="60">
        <v>1</v>
      </c>
      <c r="P98" s="61">
        <v>1</v>
      </c>
      <c r="Q98" s="60">
        <v>0</v>
      </c>
      <c r="R98" s="60">
        <v>1</v>
      </c>
      <c r="S98" s="61">
        <v>1</v>
      </c>
      <c r="T98" s="60">
        <v>1</v>
      </c>
      <c r="U98" s="60">
        <v>1</v>
      </c>
      <c r="V98" s="61">
        <v>1</v>
      </c>
      <c r="W98" s="60">
        <v>1</v>
      </c>
      <c r="X98" s="60">
        <v>1</v>
      </c>
      <c r="Y98" s="61">
        <v>1</v>
      </c>
      <c r="Z98" s="60">
        <v>1</v>
      </c>
      <c r="AA98" s="60">
        <v>1</v>
      </c>
      <c r="AB98" s="61">
        <v>1</v>
      </c>
      <c r="AC98" s="60">
        <v>1</v>
      </c>
      <c r="AD98" s="60">
        <v>1</v>
      </c>
      <c r="AE98" s="61">
        <v>1</v>
      </c>
      <c r="AF98" s="60">
        <v>1</v>
      </c>
      <c r="AG98" s="60">
        <v>1</v>
      </c>
      <c r="AH98" s="61">
        <v>1</v>
      </c>
      <c r="AI98" s="60">
        <v>0</v>
      </c>
      <c r="AJ98" s="60">
        <v>0</v>
      </c>
      <c r="AK98" s="61">
        <v>1</v>
      </c>
      <c r="AL98" s="60">
        <v>1</v>
      </c>
      <c r="AM98" s="60">
        <v>1</v>
      </c>
      <c r="AN98" s="61">
        <v>1</v>
      </c>
      <c r="AO98" s="60">
        <v>1</v>
      </c>
      <c r="AP98" s="60">
        <v>1</v>
      </c>
      <c r="AQ98" s="61">
        <v>1</v>
      </c>
      <c r="AR98" s="61">
        <v>1</v>
      </c>
      <c r="AS98" s="61">
        <v>1</v>
      </c>
      <c r="AT98" s="61">
        <v>1</v>
      </c>
      <c r="AU98" s="60">
        <v>1</v>
      </c>
      <c r="AV98" s="60">
        <v>0</v>
      </c>
      <c r="AW98" s="61">
        <v>1</v>
      </c>
      <c r="AX98" s="60">
        <v>1</v>
      </c>
      <c r="AY98" s="60">
        <v>1</v>
      </c>
      <c r="AZ98" s="61">
        <v>1</v>
      </c>
      <c r="BA98" s="60">
        <v>1</v>
      </c>
      <c r="BB98" s="60">
        <v>1</v>
      </c>
      <c r="BC98" s="61">
        <v>1</v>
      </c>
      <c r="BD98" s="60">
        <v>1</v>
      </c>
      <c r="BE98" s="60">
        <v>1</v>
      </c>
      <c r="BF98" s="60">
        <v>1</v>
      </c>
      <c r="BG98" s="60">
        <v>1</v>
      </c>
      <c r="BH98" s="60">
        <v>1</v>
      </c>
      <c r="BI98" s="61">
        <v>1</v>
      </c>
      <c r="BJ98" s="60">
        <v>0</v>
      </c>
      <c r="BK98" s="60">
        <v>0</v>
      </c>
      <c r="BL98" s="61">
        <v>0</v>
      </c>
      <c r="BM98" s="60">
        <v>1</v>
      </c>
      <c r="BN98" s="60">
        <v>1</v>
      </c>
      <c r="BO98" s="61">
        <v>1</v>
      </c>
      <c r="BP98" s="60">
        <v>1</v>
      </c>
      <c r="BQ98" s="60">
        <v>1</v>
      </c>
      <c r="BR98" s="61">
        <v>1</v>
      </c>
      <c r="BS98" s="60">
        <v>0</v>
      </c>
      <c r="BT98" s="60">
        <v>0</v>
      </c>
      <c r="BU98" s="61">
        <v>0</v>
      </c>
      <c r="BV98" s="60">
        <v>1</v>
      </c>
      <c r="BW98" s="60">
        <v>1</v>
      </c>
      <c r="BX98" s="60">
        <v>1</v>
      </c>
      <c r="BY98" s="60">
        <v>0</v>
      </c>
      <c r="BZ98" s="60">
        <v>1</v>
      </c>
      <c r="CA98" s="61">
        <v>1</v>
      </c>
      <c r="CB98" s="60">
        <v>1</v>
      </c>
      <c r="CC98" s="60">
        <v>1</v>
      </c>
      <c r="CD98" s="60">
        <v>1</v>
      </c>
      <c r="CE98" s="60">
        <v>1</v>
      </c>
      <c r="CF98" s="60">
        <v>1</v>
      </c>
      <c r="CG98" s="60">
        <v>1</v>
      </c>
      <c r="CH98" s="60">
        <v>0</v>
      </c>
      <c r="CI98" s="61">
        <v>1</v>
      </c>
      <c r="CJ98" s="61">
        <v>1</v>
      </c>
      <c r="CK98" s="60">
        <v>1</v>
      </c>
      <c r="CL98" s="60">
        <v>1</v>
      </c>
      <c r="CM98" s="61">
        <v>1</v>
      </c>
      <c r="CN98" s="60">
        <v>0</v>
      </c>
      <c r="CO98" s="60">
        <v>1</v>
      </c>
      <c r="CP98" s="61">
        <v>1</v>
      </c>
      <c r="CQ98" s="60">
        <v>0</v>
      </c>
      <c r="CR98" s="60">
        <v>0</v>
      </c>
      <c r="CS98" s="61">
        <v>0</v>
      </c>
      <c r="CT98" s="60">
        <v>0</v>
      </c>
      <c r="CU98" s="60">
        <v>0</v>
      </c>
      <c r="CV98" s="61">
        <v>0</v>
      </c>
      <c r="CW98" s="60">
        <v>0</v>
      </c>
      <c r="CX98" s="60">
        <v>0</v>
      </c>
      <c r="CY98" s="61">
        <v>0</v>
      </c>
      <c r="CZ98" s="60">
        <v>1</v>
      </c>
      <c r="DA98" s="60">
        <v>0</v>
      </c>
      <c r="DB98" s="60">
        <v>0</v>
      </c>
    </row>
    <row r="99" spans="1:106">
      <c r="A99" s="28">
        <v>89</v>
      </c>
      <c r="B99" s="269"/>
      <c r="C99" s="271" t="s">
        <v>284</v>
      </c>
      <c r="D99" s="265"/>
      <c r="E99" s="60">
        <v>1</v>
      </c>
      <c r="F99" s="60">
        <v>1</v>
      </c>
      <c r="G99" s="61">
        <v>1</v>
      </c>
      <c r="H99" s="60">
        <v>0</v>
      </c>
      <c r="I99" s="60">
        <v>1</v>
      </c>
      <c r="J99" s="61">
        <v>1</v>
      </c>
      <c r="K99" s="60">
        <v>0</v>
      </c>
      <c r="L99" s="60">
        <v>0</v>
      </c>
      <c r="M99" s="60">
        <v>0</v>
      </c>
      <c r="N99" s="60">
        <v>0</v>
      </c>
      <c r="O99" s="60">
        <v>1</v>
      </c>
      <c r="P99" s="61">
        <v>1</v>
      </c>
      <c r="Q99" s="60">
        <v>0</v>
      </c>
      <c r="R99" s="60">
        <v>1</v>
      </c>
      <c r="S99" s="61">
        <v>1</v>
      </c>
      <c r="T99" s="60">
        <v>1</v>
      </c>
      <c r="U99" s="60">
        <v>1</v>
      </c>
      <c r="V99" s="61">
        <v>1</v>
      </c>
      <c r="W99" s="60">
        <v>1</v>
      </c>
      <c r="X99" s="60">
        <v>1</v>
      </c>
      <c r="Y99" s="61">
        <v>1</v>
      </c>
      <c r="Z99" s="60">
        <v>1</v>
      </c>
      <c r="AA99" s="60">
        <v>1</v>
      </c>
      <c r="AB99" s="61">
        <v>1</v>
      </c>
      <c r="AC99" s="60">
        <v>1</v>
      </c>
      <c r="AD99" s="60">
        <v>1</v>
      </c>
      <c r="AE99" s="61">
        <v>1</v>
      </c>
      <c r="AF99" s="60">
        <v>0</v>
      </c>
      <c r="AG99" s="60">
        <v>1</v>
      </c>
      <c r="AH99" s="61">
        <v>1</v>
      </c>
      <c r="AI99" s="60">
        <v>0</v>
      </c>
      <c r="AJ99" s="60">
        <v>0</v>
      </c>
      <c r="AK99" s="61">
        <v>1</v>
      </c>
      <c r="AL99" s="60">
        <v>1</v>
      </c>
      <c r="AM99" s="60">
        <v>1</v>
      </c>
      <c r="AN99" s="61">
        <v>1</v>
      </c>
      <c r="AO99" s="60">
        <v>1</v>
      </c>
      <c r="AP99" s="60">
        <v>1</v>
      </c>
      <c r="AQ99" s="61">
        <v>1</v>
      </c>
      <c r="AR99" s="61">
        <v>1</v>
      </c>
      <c r="AS99" s="61">
        <v>1</v>
      </c>
      <c r="AT99" s="61">
        <v>1</v>
      </c>
      <c r="AU99" s="60">
        <v>1</v>
      </c>
      <c r="AV99" s="60">
        <v>0</v>
      </c>
      <c r="AW99" s="61">
        <v>1</v>
      </c>
      <c r="AX99" s="60">
        <v>1</v>
      </c>
      <c r="AY99" s="60">
        <v>1</v>
      </c>
      <c r="AZ99" s="61">
        <v>1</v>
      </c>
      <c r="BA99" s="60">
        <v>0</v>
      </c>
      <c r="BB99" s="60">
        <v>1</v>
      </c>
      <c r="BC99" s="61">
        <v>1</v>
      </c>
      <c r="BD99" s="60">
        <v>1</v>
      </c>
      <c r="BE99" s="60">
        <v>1</v>
      </c>
      <c r="BF99" s="60">
        <v>1</v>
      </c>
      <c r="BG99" s="60">
        <v>1</v>
      </c>
      <c r="BH99" s="60">
        <v>1</v>
      </c>
      <c r="BI99" s="61">
        <v>1</v>
      </c>
      <c r="BJ99" s="60">
        <v>1</v>
      </c>
      <c r="BK99" s="60">
        <v>1</v>
      </c>
      <c r="BL99" s="61">
        <v>1</v>
      </c>
      <c r="BM99" s="60">
        <v>1</v>
      </c>
      <c r="BN99" s="60">
        <v>1</v>
      </c>
      <c r="BO99" s="61">
        <v>1</v>
      </c>
      <c r="BP99" s="60">
        <v>1</v>
      </c>
      <c r="BQ99" s="60">
        <v>1</v>
      </c>
      <c r="BR99" s="61">
        <v>1</v>
      </c>
      <c r="BS99" s="60">
        <v>0</v>
      </c>
      <c r="BT99" s="60">
        <v>0</v>
      </c>
      <c r="BU99" s="61">
        <v>0</v>
      </c>
      <c r="BV99" s="60">
        <v>1</v>
      </c>
      <c r="BW99" s="60">
        <v>1</v>
      </c>
      <c r="BX99" s="60">
        <v>1</v>
      </c>
      <c r="BY99" s="60">
        <v>0</v>
      </c>
      <c r="BZ99" s="60">
        <v>1</v>
      </c>
      <c r="CA99" s="61">
        <v>1</v>
      </c>
      <c r="CB99" s="60">
        <v>0</v>
      </c>
      <c r="CC99" s="60">
        <v>0</v>
      </c>
      <c r="CD99" s="60">
        <v>0</v>
      </c>
      <c r="CE99" s="60">
        <v>1</v>
      </c>
      <c r="CF99" s="60">
        <v>1</v>
      </c>
      <c r="CG99" s="60">
        <v>1</v>
      </c>
      <c r="CH99" s="60">
        <v>0</v>
      </c>
      <c r="CI99" s="61">
        <v>1</v>
      </c>
      <c r="CJ99" s="61">
        <v>1</v>
      </c>
      <c r="CK99" s="60">
        <v>1</v>
      </c>
      <c r="CL99" s="60">
        <v>1</v>
      </c>
      <c r="CM99" s="61">
        <v>1</v>
      </c>
      <c r="CN99" s="60">
        <v>0</v>
      </c>
      <c r="CO99" s="60">
        <v>1</v>
      </c>
      <c r="CP99" s="61">
        <v>1</v>
      </c>
      <c r="CQ99" s="60">
        <v>0</v>
      </c>
      <c r="CR99" s="60">
        <v>0</v>
      </c>
      <c r="CS99" s="61">
        <v>0</v>
      </c>
      <c r="CT99" s="60">
        <v>0</v>
      </c>
      <c r="CU99" s="60">
        <v>0</v>
      </c>
      <c r="CV99" s="61">
        <v>0</v>
      </c>
      <c r="CW99" s="60">
        <v>0</v>
      </c>
      <c r="CX99" s="60">
        <v>0</v>
      </c>
      <c r="CY99" s="61">
        <v>0</v>
      </c>
      <c r="CZ99" s="60">
        <v>1</v>
      </c>
      <c r="DA99" s="60">
        <v>0</v>
      </c>
      <c r="DB99" s="60">
        <v>0</v>
      </c>
    </row>
    <row r="100" spans="1:106">
      <c r="A100" s="28">
        <v>90</v>
      </c>
      <c r="B100" s="269"/>
      <c r="C100" s="271" t="s">
        <v>285</v>
      </c>
      <c r="D100" s="265"/>
      <c r="E100" s="60">
        <v>1</v>
      </c>
      <c r="F100" s="60">
        <v>1</v>
      </c>
      <c r="G100" s="61">
        <v>1</v>
      </c>
      <c r="H100" s="60">
        <v>0</v>
      </c>
      <c r="I100" s="60">
        <v>1</v>
      </c>
      <c r="J100" s="61">
        <v>1</v>
      </c>
      <c r="K100" s="60">
        <v>0</v>
      </c>
      <c r="L100" s="60">
        <v>0</v>
      </c>
      <c r="M100" s="60">
        <v>0</v>
      </c>
      <c r="N100" s="60">
        <v>1</v>
      </c>
      <c r="O100" s="60">
        <v>1</v>
      </c>
      <c r="P100" s="61">
        <v>1</v>
      </c>
      <c r="Q100" s="60">
        <v>0</v>
      </c>
      <c r="R100" s="60">
        <v>1</v>
      </c>
      <c r="S100" s="61">
        <v>1</v>
      </c>
      <c r="T100" s="60">
        <v>1</v>
      </c>
      <c r="U100" s="60">
        <v>1</v>
      </c>
      <c r="V100" s="61">
        <v>1</v>
      </c>
      <c r="W100" s="60">
        <v>1</v>
      </c>
      <c r="X100" s="60">
        <v>1</v>
      </c>
      <c r="Y100" s="61">
        <v>1</v>
      </c>
      <c r="Z100" s="60">
        <v>1</v>
      </c>
      <c r="AA100" s="60">
        <v>1</v>
      </c>
      <c r="AB100" s="61">
        <v>1</v>
      </c>
      <c r="AC100" s="60">
        <v>1</v>
      </c>
      <c r="AD100" s="60">
        <v>1</v>
      </c>
      <c r="AE100" s="61">
        <v>1</v>
      </c>
      <c r="AF100" s="60">
        <v>0</v>
      </c>
      <c r="AG100" s="60">
        <v>0</v>
      </c>
      <c r="AH100" s="61">
        <v>1</v>
      </c>
      <c r="AI100" s="60">
        <v>0</v>
      </c>
      <c r="AJ100" s="60">
        <v>0</v>
      </c>
      <c r="AK100" s="61">
        <v>1</v>
      </c>
      <c r="AL100" s="60">
        <v>1</v>
      </c>
      <c r="AM100" s="60">
        <v>1</v>
      </c>
      <c r="AN100" s="61">
        <v>1</v>
      </c>
      <c r="AO100" s="60">
        <v>0</v>
      </c>
      <c r="AP100" s="60">
        <v>1</v>
      </c>
      <c r="AQ100" s="61">
        <v>1</v>
      </c>
      <c r="AR100" s="61">
        <v>1</v>
      </c>
      <c r="AS100" s="61">
        <v>1</v>
      </c>
      <c r="AT100" s="61">
        <v>1</v>
      </c>
      <c r="AU100" s="60">
        <v>1</v>
      </c>
      <c r="AV100" s="60">
        <v>1</v>
      </c>
      <c r="AW100" s="61">
        <v>1</v>
      </c>
      <c r="AX100" s="60">
        <v>1</v>
      </c>
      <c r="AY100" s="60">
        <v>1</v>
      </c>
      <c r="AZ100" s="61">
        <v>1</v>
      </c>
      <c r="BA100" s="60">
        <v>1</v>
      </c>
      <c r="BB100" s="60">
        <v>1</v>
      </c>
      <c r="BC100" s="61">
        <v>1</v>
      </c>
      <c r="BD100" s="60">
        <v>1</v>
      </c>
      <c r="BE100" s="60">
        <v>1</v>
      </c>
      <c r="BF100" s="60">
        <v>1</v>
      </c>
      <c r="BG100" s="60">
        <v>1</v>
      </c>
      <c r="BH100" s="60">
        <v>1</v>
      </c>
      <c r="BI100" s="61">
        <v>1</v>
      </c>
      <c r="BJ100" s="60">
        <v>1</v>
      </c>
      <c r="BK100" s="60">
        <v>1</v>
      </c>
      <c r="BL100" s="61">
        <v>1</v>
      </c>
      <c r="BM100" s="60">
        <v>1</v>
      </c>
      <c r="BN100" s="60">
        <v>1</v>
      </c>
      <c r="BO100" s="61">
        <v>1</v>
      </c>
      <c r="BP100" s="60">
        <v>1</v>
      </c>
      <c r="BQ100" s="60">
        <v>1</v>
      </c>
      <c r="BR100" s="61">
        <v>1</v>
      </c>
      <c r="BS100" s="60">
        <v>0</v>
      </c>
      <c r="BT100" s="60">
        <v>0</v>
      </c>
      <c r="BU100" s="61">
        <v>0</v>
      </c>
      <c r="BV100" s="60">
        <v>1</v>
      </c>
      <c r="BW100" s="60">
        <v>1</v>
      </c>
      <c r="BX100" s="60">
        <v>1</v>
      </c>
      <c r="BY100" s="60">
        <v>1</v>
      </c>
      <c r="BZ100" s="60">
        <v>1</v>
      </c>
      <c r="CA100" s="61">
        <v>1</v>
      </c>
      <c r="CB100" s="60">
        <v>1</v>
      </c>
      <c r="CC100" s="60">
        <v>1</v>
      </c>
      <c r="CD100" s="60">
        <v>1</v>
      </c>
      <c r="CE100" s="60">
        <v>1</v>
      </c>
      <c r="CF100" s="60">
        <v>1</v>
      </c>
      <c r="CG100" s="60">
        <v>1</v>
      </c>
      <c r="CH100" s="60">
        <v>0</v>
      </c>
      <c r="CI100" s="61">
        <v>1</v>
      </c>
      <c r="CJ100" s="61">
        <v>1</v>
      </c>
      <c r="CK100" s="60">
        <v>1</v>
      </c>
      <c r="CL100" s="60">
        <v>1</v>
      </c>
      <c r="CM100" s="61">
        <v>1</v>
      </c>
      <c r="CN100" s="60">
        <v>0</v>
      </c>
      <c r="CO100" s="60">
        <v>1</v>
      </c>
      <c r="CP100" s="61">
        <v>1</v>
      </c>
      <c r="CQ100" s="60">
        <v>0</v>
      </c>
      <c r="CR100" s="60">
        <v>0</v>
      </c>
      <c r="CS100" s="61">
        <v>0</v>
      </c>
      <c r="CT100" s="60">
        <v>1</v>
      </c>
      <c r="CU100" s="60">
        <v>1</v>
      </c>
      <c r="CV100" s="61">
        <v>1</v>
      </c>
      <c r="CW100" s="60">
        <v>1</v>
      </c>
      <c r="CX100" s="60">
        <v>1</v>
      </c>
      <c r="CY100" s="61">
        <v>1</v>
      </c>
      <c r="CZ100" s="60">
        <v>1</v>
      </c>
      <c r="DA100" s="60">
        <v>1</v>
      </c>
      <c r="DB100" s="60">
        <v>1</v>
      </c>
    </row>
    <row r="101" spans="1:106">
      <c r="A101" s="28">
        <v>91</v>
      </c>
      <c r="B101" s="269"/>
      <c r="C101" s="264" t="s">
        <v>164</v>
      </c>
      <c r="D101" s="265"/>
      <c r="E101" s="60">
        <v>1</v>
      </c>
      <c r="F101" s="60">
        <v>1</v>
      </c>
      <c r="G101" s="61">
        <v>1</v>
      </c>
      <c r="H101" s="60">
        <v>0</v>
      </c>
      <c r="I101" s="60">
        <v>1</v>
      </c>
      <c r="J101" s="61">
        <v>1</v>
      </c>
      <c r="K101" s="60">
        <v>0</v>
      </c>
      <c r="L101" s="60">
        <v>0</v>
      </c>
      <c r="M101" s="60">
        <v>0</v>
      </c>
      <c r="N101" s="60">
        <v>0</v>
      </c>
      <c r="O101" s="60">
        <v>1</v>
      </c>
      <c r="P101" s="61">
        <v>1</v>
      </c>
      <c r="Q101" s="60">
        <v>0</v>
      </c>
      <c r="R101" s="60">
        <v>1</v>
      </c>
      <c r="S101" s="61">
        <v>1</v>
      </c>
      <c r="T101" s="60">
        <v>1</v>
      </c>
      <c r="U101" s="60">
        <v>1</v>
      </c>
      <c r="V101" s="61">
        <v>1</v>
      </c>
      <c r="W101" s="60">
        <v>1</v>
      </c>
      <c r="X101" s="60">
        <v>1</v>
      </c>
      <c r="Y101" s="61">
        <v>1</v>
      </c>
      <c r="Z101" s="60">
        <v>1</v>
      </c>
      <c r="AA101" s="60">
        <v>1</v>
      </c>
      <c r="AB101" s="61">
        <v>1</v>
      </c>
      <c r="AC101" s="60">
        <v>1</v>
      </c>
      <c r="AD101" s="60">
        <v>1</v>
      </c>
      <c r="AE101" s="61">
        <v>1</v>
      </c>
      <c r="AF101" s="60">
        <v>0</v>
      </c>
      <c r="AG101" s="60">
        <v>0</v>
      </c>
      <c r="AH101" s="60">
        <v>0</v>
      </c>
      <c r="AI101" s="60">
        <v>0</v>
      </c>
      <c r="AJ101" s="60">
        <v>0</v>
      </c>
      <c r="AK101" s="61">
        <v>1</v>
      </c>
      <c r="AL101" s="60">
        <v>1</v>
      </c>
      <c r="AM101" s="60">
        <v>1</v>
      </c>
      <c r="AN101" s="61">
        <v>1</v>
      </c>
      <c r="AO101" s="60">
        <v>0</v>
      </c>
      <c r="AP101" s="60">
        <v>1</v>
      </c>
      <c r="AQ101" s="61">
        <v>1</v>
      </c>
      <c r="AR101" s="61">
        <v>1</v>
      </c>
      <c r="AS101" s="61">
        <v>1</v>
      </c>
      <c r="AT101" s="61">
        <v>1</v>
      </c>
      <c r="AU101" s="60">
        <v>1</v>
      </c>
      <c r="AV101" s="60">
        <v>0</v>
      </c>
      <c r="AW101" s="61">
        <v>1</v>
      </c>
      <c r="AX101" s="60">
        <v>1</v>
      </c>
      <c r="AY101" s="60">
        <v>1</v>
      </c>
      <c r="AZ101" s="61">
        <v>1</v>
      </c>
      <c r="BA101" s="60">
        <v>0</v>
      </c>
      <c r="BB101" s="60">
        <v>1</v>
      </c>
      <c r="BC101" s="61">
        <v>1</v>
      </c>
      <c r="BD101" s="60">
        <v>1</v>
      </c>
      <c r="BE101" s="60">
        <v>1</v>
      </c>
      <c r="BF101" s="60">
        <v>1</v>
      </c>
      <c r="BG101" s="60">
        <v>1</v>
      </c>
      <c r="BH101" s="60">
        <v>1</v>
      </c>
      <c r="BI101" s="61">
        <v>1</v>
      </c>
      <c r="BJ101" s="60">
        <v>0</v>
      </c>
      <c r="BK101" s="60">
        <v>1</v>
      </c>
      <c r="BL101" s="61">
        <v>1</v>
      </c>
      <c r="BM101" s="60">
        <v>1</v>
      </c>
      <c r="BN101" s="60">
        <v>1</v>
      </c>
      <c r="BO101" s="61">
        <v>1</v>
      </c>
      <c r="BP101" s="60">
        <v>1</v>
      </c>
      <c r="BQ101" s="60">
        <v>1</v>
      </c>
      <c r="BR101" s="61">
        <v>1</v>
      </c>
      <c r="BS101" s="60">
        <v>0</v>
      </c>
      <c r="BT101" s="60">
        <v>0</v>
      </c>
      <c r="BU101" s="61">
        <v>0</v>
      </c>
      <c r="BV101" s="60">
        <v>1</v>
      </c>
      <c r="BW101" s="60">
        <v>1</v>
      </c>
      <c r="BX101" s="60">
        <v>1</v>
      </c>
      <c r="BY101" s="60">
        <v>1</v>
      </c>
      <c r="BZ101" s="60">
        <v>1</v>
      </c>
      <c r="CA101" s="61">
        <v>1</v>
      </c>
      <c r="CB101" s="60">
        <v>1</v>
      </c>
      <c r="CC101" s="60">
        <v>1</v>
      </c>
      <c r="CD101" s="60">
        <v>1</v>
      </c>
      <c r="CE101" s="60">
        <v>1</v>
      </c>
      <c r="CF101" s="60">
        <v>1</v>
      </c>
      <c r="CG101" s="60">
        <v>1</v>
      </c>
      <c r="CH101" s="60">
        <v>0</v>
      </c>
      <c r="CI101" s="61">
        <v>1</v>
      </c>
      <c r="CJ101" s="61">
        <v>1</v>
      </c>
      <c r="CK101" s="60">
        <v>1</v>
      </c>
      <c r="CL101" s="60">
        <v>1</v>
      </c>
      <c r="CM101" s="61">
        <v>1</v>
      </c>
      <c r="CN101" s="60">
        <v>0</v>
      </c>
      <c r="CO101" s="60">
        <v>1</v>
      </c>
      <c r="CP101" s="61">
        <v>1</v>
      </c>
      <c r="CQ101" s="60">
        <v>0</v>
      </c>
      <c r="CR101" s="60">
        <v>0</v>
      </c>
      <c r="CS101" s="61">
        <v>0</v>
      </c>
      <c r="CT101" s="60">
        <v>0</v>
      </c>
      <c r="CU101" s="60">
        <v>0</v>
      </c>
      <c r="CV101" s="61">
        <v>0</v>
      </c>
      <c r="CW101" s="60">
        <v>0</v>
      </c>
      <c r="CX101" s="60">
        <v>0</v>
      </c>
      <c r="CY101" s="61">
        <v>0</v>
      </c>
      <c r="CZ101" s="60">
        <v>0</v>
      </c>
      <c r="DA101" s="60">
        <v>0</v>
      </c>
      <c r="DB101" s="60">
        <v>0</v>
      </c>
    </row>
    <row r="102" spans="1:106">
      <c r="A102" s="28">
        <v>92</v>
      </c>
      <c r="B102" s="269"/>
      <c r="C102" s="271" t="s">
        <v>286</v>
      </c>
      <c r="D102" s="265"/>
      <c r="E102" s="60">
        <v>1</v>
      </c>
      <c r="F102" s="60">
        <v>1</v>
      </c>
      <c r="G102" s="61">
        <v>1</v>
      </c>
      <c r="H102" s="60">
        <v>0</v>
      </c>
      <c r="I102" s="60">
        <v>1</v>
      </c>
      <c r="J102" s="61">
        <v>1</v>
      </c>
      <c r="K102" s="60">
        <v>0</v>
      </c>
      <c r="L102" s="60">
        <v>0</v>
      </c>
      <c r="M102" s="60">
        <v>0</v>
      </c>
      <c r="N102" s="60">
        <v>1</v>
      </c>
      <c r="O102" s="60">
        <v>1</v>
      </c>
      <c r="P102" s="61">
        <v>1</v>
      </c>
      <c r="Q102" s="60">
        <v>0</v>
      </c>
      <c r="R102" s="60">
        <v>1</v>
      </c>
      <c r="S102" s="61">
        <v>1</v>
      </c>
      <c r="T102" s="60">
        <v>1</v>
      </c>
      <c r="U102" s="60">
        <v>1</v>
      </c>
      <c r="V102" s="61">
        <v>1</v>
      </c>
      <c r="W102" s="60">
        <v>1</v>
      </c>
      <c r="X102" s="60">
        <v>1</v>
      </c>
      <c r="Y102" s="61">
        <v>1</v>
      </c>
      <c r="Z102" s="60">
        <v>1</v>
      </c>
      <c r="AA102" s="60">
        <v>1</v>
      </c>
      <c r="AB102" s="61">
        <v>1</v>
      </c>
      <c r="AC102" s="60">
        <v>1</v>
      </c>
      <c r="AD102" s="60">
        <v>1</v>
      </c>
      <c r="AE102" s="61">
        <v>1</v>
      </c>
      <c r="AF102" s="60">
        <v>0</v>
      </c>
      <c r="AG102" s="60">
        <v>0</v>
      </c>
      <c r="AH102" s="60">
        <v>0</v>
      </c>
      <c r="AI102" s="60">
        <v>0</v>
      </c>
      <c r="AJ102" s="60">
        <v>0</v>
      </c>
      <c r="AK102" s="61">
        <v>1</v>
      </c>
      <c r="AL102" s="60">
        <v>1</v>
      </c>
      <c r="AM102" s="60">
        <v>1</v>
      </c>
      <c r="AN102" s="61">
        <v>1</v>
      </c>
      <c r="AO102" s="60">
        <v>0</v>
      </c>
      <c r="AP102" s="60">
        <v>1</v>
      </c>
      <c r="AQ102" s="61">
        <v>1</v>
      </c>
      <c r="AR102" s="61">
        <v>1</v>
      </c>
      <c r="AS102" s="61">
        <v>1</v>
      </c>
      <c r="AT102" s="61">
        <v>1</v>
      </c>
      <c r="AU102" s="60">
        <v>1</v>
      </c>
      <c r="AV102" s="60">
        <v>0</v>
      </c>
      <c r="AW102" s="61">
        <v>1</v>
      </c>
      <c r="AX102" s="60">
        <v>1</v>
      </c>
      <c r="AY102" s="60">
        <v>1</v>
      </c>
      <c r="AZ102" s="61">
        <v>1</v>
      </c>
      <c r="BA102" s="60">
        <v>0</v>
      </c>
      <c r="BB102" s="60">
        <v>1</v>
      </c>
      <c r="BC102" s="61">
        <v>1</v>
      </c>
      <c r="BD102" s="60">
        <v>1</v>
      </c>
      <c r="BE102" s="60">
        <v>1</v>
      </c>
      <c r="BF102" s="60">
        <v>1</v>
      </c>
      <c r="BG102" s="60">
        <v>1</v>
      </c>
      <c r="BH102" s="60">
        <v>1</v>
      </c>
      <c r="BI102" s="61">
        <v>1</v>
      </c>
      <c r="BJ102" s="60">
        <v>0</v>
      </c>
      <c r="BK102" s="60">
        <v>1</v>
      </c>
      <c r="BL102" s="61">
        <v>1</v>
      </c>
      <c r="BM102" s="60">
        <v>1</v>
      </c>
      <c r="BN102" s="60">
        <v>1</v>
      </c>
      <c r="BO102" s="61">
        <v>1</v>
      </c>
      <c r="BP102" s="60">
        <v>1</v>
      </c>
      <c r="BQ102" s="60">
        <v>1</v>
      </c>
      <c r="BR102" s="61">
        <v>1</v>
      </c>
      <c r="BS102" s="60">
        <v>0</v>
      </c>
      <c r="BT102" s="60">
        <v>0</v>
      </c>
      <c r="BU102" s="61">
        <v>0</v>
      </c>
      <c r="BV102" s="60">
        <v>1</v>
      </c>
      <c r="BW102" s="60">
        <v>1</v>
      </c>
      <c r="BX102" s="60">
        <v>1</v>
      </c>
      <c r="BY102" s="60">
        <v>0</v>
      </c>
      <c r="BZ102" s="60">
        <v>1</v>
      </c>
      <c r="CA102" s="61">
        <v>1</v>
      </c>
      <c r="CB102" s="60">
        <v>0</v>
      </c>
      <c r="CC102" s="60">
        <v>0</v>
      </c>
      <c r="CD102" s="60">
        <v>0</v>
      </c>
      <c r="CE102" s="60">
        <v>1</v>
      </c>
      <c r="CF102" s="60">
        <v>1</v>
      </c>
      <c r="CG102" s="60">
        <v>1</v>
      </c>
      <c r="CH102" s="60">
        <v>0</v>
      </c>
      <c r="CI102" s="61">
        <v>1</v>
      </c>
      <c r="CJ102" s="61">
        <v>1</v>
      </c>
      <c r="CK102" s="60">
        <v>1</v>
      </c>
      <c r="CL102" s="60">
        <v>1</v>
      </c>
      <c r="CM102" s="61">
        <v>1</v>
      </c>
      <c r="CN102" s="60">
        <v>0</v>
      </c>
      <c r="CO102" s="60">
        <v>1</v>
      </c>
      <c r="CP102" s="61">
        <v>1</v>
      </c>
      <c r="CQ102" s="60">
        <v>0</v>
      </c>
      <c r="CR102" s="60">
        <v>0</v>
      </c>
      <c r="CS102" s="61">
        <v>0</v>
      </c>
      <c r="CT102" s="60">
        <v>0</v>
      </c>
      <c r="CU102" s="60">
        <v>0</v>
      </c>
      <c r="CV102" s="61">
        <v>0</v>
      </c>
      <c r="CW102" s="60">
        <v>0</v>
      </c>
      <c r="CX102" s="60">
        <v>0</v>
      </c>
      <c r="CY102" s="61">
        <v>0</v>
      </c>
      <c r="CZ102" s="60">
        <v>0</v>
      </c>
      <c r="DA102" s="60">
        <v>1</v>
      </c>
      <c r="DB102" s="60">
        <v>1</v>
      </c>
    </row>
    <row r="103" spans="1:106">
      <c r="A103" s="28">
        <v>93</v>
      </c>
      <c r="B103" s="269"/>
      <c r="C103" s="271" t="s">
        <v>287</v>
      </c>
      <c r="D103" s="265"/>
      <c r="E103" s="60">
        <v>1</v>
      </c>
      <c r="F103" s="60">
        <v>1</v>
      </c>
      <c r="G103" s="61">
        <v>1</v>
      </c>
      <c r="H103" s="60">
        <v>0</v>
      </c>
      <c r="I103" s="60">
        <v>1</v>
      </c>
      <c r="J103" s="61">
        <v>1</v>
      </c>
      <c r="K103" s="60">
        <v>0</v>
      </c>
      <c r="L103" s="60">
        <v>0</v>
      </c>
      <c r="M103" s="60">
        <v>0</v>
      </c>
      <c r="N103" s="60">
        <v>1</v>
      </c>
      <c r="O103" s="60">
        <v>1</v>
      </c>
      <c r="P103" s="61">
        <v>1</v>
      </c>
      <c r="Q103" s="60">
        <v>0</v>
      </c>
      <c r="R103" s="60">
        <v>1</v>
      </c>
      <c r="S103" s="61">
        <v>1</v>
      </c>
      <c r="T103" s="60">
        <v>1</v>
      </c>
      <c r="U103" s="60">
        <v>1</v>
      </c>
      <c r="V103" s="61">
        <v>1</v>
      </c>
      <c r="W103" s="60">
        <v>0</v>
      </c>
      <c r="X103" s="60">
        <v>1</v>
      </c>
      <c r="Y103" s="61">
        <v>1</v>
      </c>
      <c r="Z103" s="60">
        <v>1</v>
      </c>
      <c r="AA103" s="60">
        <v>1</v>
      </c>
      <c r="AB103" s="61">
        <v>1</v>
      </c>
      <c r="AC103" s="60">
        <v>1</v>
      </c>
      <c r="AD103" s="60">
        <v>1</v>
      </c>
      <c r="AE103" s="61">
        <v>1</v>
      </c>
      <c r="AF103" s="60">
        <v>0</v>
      </c>
      <c r="AG103" s="60">
        <v>0</v>
      </c>
      <c r="AH103" s="60">
        <v>0</v>
      </c>
      <c r="AI103" s="60">
        <v>0</v>
      </c>
      <c r="AJ103" s="60">
        <v>0</v>
      </c>
      <c r="AK103" s="61">
        <v>1</v>
      </c>
      <c r="AL103" s="60">
        <v>1</v>
      </c>
      <c r="AM103" s="60">
        <v>1</v>
      </c>
      <c r="AN103" s="61">
        <v>1</v>
      </c>
      <c r="AO103" s="60">
        <v>0</v>
      </c>
      <c r="AP103" s="60">
        <v>1</v>
      </c>
      <c r="AQ103" s="61">
        <v>1</v>
      </c>
      <c r="AR103" s="61">
        <v>1</v>
      </c>
      <c r="AS103" s="61">
        <v>1</v>
      </c>
      <c r="AT103" s="61">
        <v>1</v>
      </c>
      <c r="AU103" s="60">
        <v>1</v>
      </c>
      <c r="AV103" s="60">
        <v>0</v>
      </c>
      <c r="AW103" s="61">
        <v>1</v>
      </c>
      <c r="AX103" s="60">
        <v>1</v>
      </c>
      <c r="AY103" s="60">
        <v>1</v>
      </c>
      <c r="AZ103" s="61">
        <v>1</v>
      </c>
      <c r="BA103" s="60">
        <v>0</v>
      </c>
      <c r="BB103" s="60">
        <v>0</v>
      </c>
      <c r="BC103" s="61">
        <v>0</v>
      </c>
      <c r="BD103" s="60">
        <v>1</v>
      </c>
      <c r="BE103" s="60">
        <v>1</v>
      </c>
      <c r="BF103" s="60">
        <v>1</v>
      </c>
      <c r="BG103" s="60">
        <v>1</v>
      </c>
      <c r="BH103" s="60">
        <v>1</v>
      </c>
      <c r="BI103" s="61">
        <v>1</v>
      </c>
      <c r="BJ103" s="60">
        <v>0</v>
      </c>
      <c r="BK103" s="60">
        <v>1</v>
      </c>
      <c r="BL103" s="61">
        <v>1</v>
      </c>
      <c r="BM103" s="60">
        <v>1</v>
      </c>
      <c r="BN103" s="60">
        <v>1</v>
      </c>
      <c r="BO103" s="61">
        <v>1</v>
      </c>
      <c r="BP103" s="60">
        <v>1</v>
      </c>
      <c r="BQ103" s="60">
        <v>1</v>
      </c>
      <c r="BR103" s="61">
        <v>1</v>
      </c>
      <c r="BS103" s="60">
        <v>0</v>
      </c>
      <c r="BT103" s="60">
        <v>0</v>
      </c>
      <c r="BU103" s="61">
        <v>0</v>
      </c>
      <c r="BV103" s="60">
        <v>1</v>
      </c>
      <c r="BW103" s="60">
        <v>1</v>
      </c>
      <c r="BX103" s="60">
        <v>1</v>
      </c>
      <c r="BY103" s="60">
        <v>0</v>
      </c>
      <c r="BZ103" s="60">
        <v>1</v>
      </c>
      <c r="CA103" s="61">
        <v>1</v>
      </c>
      <c r="CB103" s="60">
        <v>1</v>
      </c>
      <c r="CC103" s="60">
        <v>1</v>
      </c>
      <c r="CD103" s="60">
        <v>1</v>
      </c>
      <c r="CE103" s="60">
        <v>1</v>
      </c>
      <c r="CF103" s="60">
        <v>1</v>
      </c>
      <c r="CG103" s="60">
        <v>1</v>
      </c>
      <c r="CH103" s="60">
        <v>0</v>
      </c>
      <c r="CI103" s="61">
        <v>1</v>
      </c>
      <c r="CJ103" s="61">
        <v>1</v>
      </c>
      <c r="CK103" s="60">
        <v>1</v>
      </c>
      <c r="CL103" s="60">
        <v>1</v>
      </c>
      <c r="CM103" s="61">
        <v>1</v>
      </c>
      <c r="CN103" s="60">
        <v>0</v>
      </c>
      <c r="CO103" s="60">
        <v>1</v>
      </c>
      <c r="CP103" s="61">
        <v>1</v>
      </c>
      <c r="CQ103" s="60">
        <v>0</v>
      </c>
      <c r="CR103" s="60">
        <v>0</v>
      </c>
      <c r="CS103" s="61">
        <v>0</v>
      </c>
      <c r="CT103" s="60">
        <v>0</v>
      </c>
      <c r="CU103" s="60">
        <v>0</v>
      </c>
      <c r="CV103" s="61">
        <v>0</v>
      </c>
      <c r="CW103" s="60">
        <v>0</v>
      </c>
      <c r="CX103" s="60">
        <v>0</v>
      </c>
      <c r="CY103" s="61">
        <v>0</v>
      </c>
      <c r="CZ103" s="60">
        <v>0</v>
      </c>
      <c r="DA103" s="60">
        <v>0</v>
      </c>
      <c r="DB103" s="60">
        <v>0</v>
      </c>
    </row>
    <row r="104" spans="1:106">
      <c r="A104" s="28">
        <v>94</v>
      </c>
      <c r="B104" s="269"/>
      <c r="C104" s="264" t="s">
        <v>165</v>
      </c>
      <c r="D104" s="265"/>
      <c r="E104" s="60">
        <v>1</v>
      </c>
      <c r="F104" s="60">
        <v>1</v>
      </c>
      <c r="G104" s="61">
        <v>1</v>
      </c>
      <c r="H104" s="60">
        <v>0</v>
      </c>
      <c r="I104" s="60">
        <v>0</v>
      </c>
      <c r="J104" s="61">
        <v>1</v>
      </c>
      <c r="K104" s="60">
        <v>0</v>
      </c>
      <c r="L104" s="60">
        <v>0</v>
      </c>
      <c r="M104" s="60">
        <v>0</v>
      </c>
      <c r="N104" s="60">
        <v>0</v>
      </c>
      <c r="O104" s="60">
        <v>1</v>
      </c>
      <c r="P104" s="61">
        <v>1</v>
      </c>
      <c r="Q104" s="60">
        <v>1</v>
      </c>
      <c r="R104" s="60">
        <v>1</v>
      </c>
      <c r="S104" s="61">
        <v>1</v>
      </c>
      <c r="T104" s="60">
        <v>1</v>
      </c>
      <c r="U104" s="60">
        <v>1</v>
      </c>
      <c r="V104" s="61">
        <v>1</v>
      </c>
      <c r="W104" s="60">
        <v>1</v>
      </c>
      <c r="X104" s="60">
        <v>1</v>
      </c>
      <c r="Y104" s="61">
        <v>1</v>
      </c>
      <c r="Z104" s="60">
        <v>1</v>
      </c>
      <c r="AA104" s="60">
        <v>1</v>
      </c>
      <c r="AB104" s="61">
        <v>1</v>
      </c>
      <c r="AC104" s="60">
        <v>1</v>
      </c>
      <c r="AD104" s="60">
        <v>1</v>
      </c>
      <c r="AE104" s="61">
        <v>1</v>
      </c>
      <c r="AF104" s="60">
        <v>0</v>
      </c>
      <c r="AG104" s="60">
        <v>0</v>
      </c>
      <c r="AH104" s="60">
        <v>0</v>
      </c>
      <c r="AI104" s="60">
        <v>1</v>
      </c>
      <c r="AJ104" s="60">
        <v>1</v>
      </c>
      <c r="AK104" s="61">
        <v>1</v>
      </c>
      <c r="AL104" s="60">
        <v>1</v>
      </c>
      <c r="AM104" s="60">
        <v>1</v>
      </c>
      <c r="AN104" s="61">
        <v>1</v>
      </c>
      <c r="AO104" s="60">
        <v>0</v>
      </c>
      <c r="AP104" s="60">
        <v>1</v>
      </c>
      <c r="AQ104" s="61">
        <v>1</v>
      </c>
      <c r="AR104" s="61">
        <v>1</v>
      </c>
      <c r="AS104" s="61">
        <v>1</v>
      </c>
      <c r="AT104" s="61">
        <v>1</v>
      </c>
      <c r="AU104" s="60">
        <v>1</v>
      </c>
      <c r="AV104" s="60">
        <v>1</v>
      </c>
      <c r="AW104" s="61">
        <v>1</v>
      </c>
      <c r="AX104" s="60">
        <v>1</v>
      </c>
      <c r="AY104" s="60">
        <v>1</v>
      </c>
      <c r="AZ104" s="61">
        <v>1</v>
      </c>
      <c r="BA104" s="60">
        <v>0</v>
      </c>
      <c r="BB104" s="60">
        <v>0</v>
      </c>
      <c r="BC104" s="61">
        <v>1</v>
      </c>
      <c r="BD104" s="60">
        <v>1</v>
      </c>
      <c r="BE104" s="60">
        <v>1</v>
      </c>
      <c r="BF104" s="60">
        <v>1</v>
      </c>
      <c r="BG104" s="60">
        <v>1</v>
      </c>
      <c r="BH104" s="60">
        <v>1</v>
      </c>
      <c r="BI104" s="61">
        <v>1</v>
      </c>
      <c r="BJ104" s="60">
        <v>1</v>
      </c>
      <c r="BK104" s="60">
        <v>1</v>
      </c>
      <c r="BL104" s="61">
        <v>1</v>
      </c>
      <c r="BM104" s="60">
        <v>1</v>
      </c>
      <c r="BN104" s="60">
        <v>1</v>
      </c>
      <c r="BO104" s="61">
        <v>1</v>
      </c>
      <c r="BP104" s="60">
        <v>1</v>
      </c>
      <c r="BQ104" s="60">
        <v>1</v>
      </c>
      <c r="BR104" s="61">
        <v>1</v>
      </c>
      <c r="BS104" s="60">
        <v>0</v>
      </c>
      <c r="BT104" s="60">
        <v>0</v>
      </c>
      <c r="BU104" s="61">
        <v>0</v>
      </c>
      <c r="BV104" s="60">
        <v>1</v>
      </c>
      <c r="BW104" s="60">
        <v>1</v>
      </c>
      <c r="BX104" s="60">
        <v>1</v>
      </c>
      <c r="BY104" s="60">
        <v>0</v>
      </c>
      <c r="BZ104" s="60">
        <v>1</v>
      </c>
      <c r="CA104" s="61">
        <v>1</v>
      </c>
      <c r="CB104" s="60">
        <v>0</v>
      </c>
      <c r="CC104" s="60">
        <v>0</v>
      </c>
      <c r="CD104" s="60">
        <v>0</v>
      </c>
      <c r="CE104" s="60">
        <v>1</v>
      </c>
      <c r="CF104" s="60">
        <v>1</v>
      </c>
      <c r="CG104" s="60">
        <v>1</v>
      </c>
      <c r="CH104" s="60">
        <v>0</v>
      </c>
      <c r="CI104" s="61">
        <v>1</v>
      </c>
      <c r="CJ104" s="61">
        <v>1</v>
      </c>
      <c r="CK104" s="60">
        <v>1</v>
      </c>
      <c r="CL104" s="60">
        <v>1</v>
      </c>
      <c r="CM104" s="61">
        <v>1</v>
      </c>
      <c r="CN104" s="60">
        <v>0</v>
      </c>
      <c r="CO104" s="60">
        <v>1</v>
      </c>
      <c r="CP104" s="61">
        <v>1</v>
      </c>
      <c r="CQ104" s="60">
        <v>0</v>
      </c>
      <c r="CR104" s="60">
        <v>0</v>
      </c>
      <c r="CS104" s="61">
        <v>0</v>
      </c>
      <c r="CT104" s="60">
        <v>1</v>
      </c>
      <c r="CU104" s="60">
        <v>1</v>
      </c>
      <c r="CV104" s="61">
        <v>1</v>
      </c>
      <c r="CW104" s="60">
        <v>1</v>
      </c>
      <c r="CX104" s="60">
        <v>1</v>
      </c>
      <c r="CY104" s="61">
        <v>1</v>
      </c>
      <c r="CZ104" s="60">
        <v>0</v>
      </c>
      <c r="DA104" s="60">
        <v>1</v>
      </c>
      <c r="DB104" s="60">
        <v>1</v>
      </c>
    </row>
    <row r="105" spans="1:106">
      <c r="A105" s="28">
        <v>95</v>
      </c>
      <c r="B105" s="270"/>
      <c r="C105" s="264" t="s">
        <v>166</v>
      </c>
      <c r="D105" s="265"/>
      <c r="E105" s="60">
        <v>1</v>
      </c>
      <c r="F105" s="60">
        <v>1</v>
      </c>
      <c r="G105" s="61">
        <v>1</v>
      </c>
      <c r="H105" s="60">
        <v>0</v>
      </c>
      <c r="I105" s="60">
        <v>0</v>
      </c>
      <c r="J105" s="61">
        <v>1</v>
      </c>
      <c r="K105" s="60">
        <v>0</v>
      </c>
      <c r="L105" s="60">
        <v>0</v>
      </c>
      <c r="M105" s="60">
        <v>0</v>
      </c>
      <c r="N105" s="60">
        <v>0</v>
      </c>
      <c r="O105" s="60">
        <v>1</v>
      </c>
      <c r="P105" s="61">
        <v>1</v>
      </c>
      <c r="Q105" s="60">
        <v>0</v>
      </c>
      <c r="R105" s="60">
        <v>1</v>
      </c>
      <c r="S105" s="61">
        <v>1</v>
      </c>
      <c r="T105" s="60">
        <v>1</v>
      </c>
      <c r="U105" s="60">
        <v>1</v>
      </c>
      <c r="V105" s="61">
        <v>1</v>
      </c>
      <c r="W105" s="60">
        <v>0</v>
      </c>
      <c r="X105" s="60">
        <v>1</v>
      </c>
      <c r="Y105" s="61">
        <v>1</v>
      </c>
      <c r="Z105" s="60">
        <v>1</v>
      </c>
      <c r="AA105" s="60">
        <v>1</v>
      </c>
      <c r="AB105" s="61">
        <v>1</v>
      </c>
      <c r="AC105" s="60">
        <v>1</v>
      </c>
      <c r="AD105" s="60">
        <v>1</v>
      </c>
      <c r="AE105" s="61">
        <v>1</v>
      </c>
      <c r="AF105" s="60">
        <v>0</v>
      </c>
      <c r="AG105" s="60">
        <v>0</v>
      </c>
      <c r="AH105" s="60">
        <v>0</v>
      </c>
      <c r="AI105" s="60">
        <v>0</v>
      </c>
      <c r="AJ105" s="60">
        <v>0</v>
      </c>
      <c r="AK105" s="61">
        <v>1</v>
      </c>
      <c r="AL105" s="60">
        <v>1</v>
      </c>
      <c r="AM105" s="60">
        <v>1</v>
      </c>
      <c r="AN105" s="61">
        <v>1</v>
      </c>
      <c r="AO105" s="60">
        <v>0</v>
      </c>
      <c r="AP105" s="60">
        <v>1</v>
      </c>
      <c r="AQ105" s="61">
        <v>1</v>
      </c>
      <c r="AR105" s="61">
        <v>1</v>
      </c>
      <c r="AS105" s="61">
        <v>1</v>
      </c>
      <c r="AT105" s="61">
        <v>1</v>
      </c>
      <c r="AU105" s="60">
        <v>1</v>
      </c>
      <c r="AV105" s="60">
        <v>0</v>
      </c>
      <c r="AW105" s="61">
        <v>1</v>
      </c>
      <c r="AX105" s="60">
        <v>1</v>
      </c>
      <c r="AY105" s="60">
        <v>1</v>
      </c>
      <c r="AZ105" s="61">
        <v>1</v>
      </c>
      <c r="BA105" s="60">
        <v>0</v>
      </c>
      <c r="BB105" s="60">
        <v>0</v>
      </c>
      <c r="BC105" s="61">
        <v>0</v>
      </c>
      <c r="BD105" s="60">
        <v>1</v>
      </c>
      <c r="BE105" s="60">
        <v>1</v>
      </c>
      <c r="BF105" s="60">
        <v>1</v>
      </c>
      <c r="BG105" s="60">
        <v>1</v>
      </c>
      <c r="BH105" s="60">
        <v>1</v>
      </c>
      <c r="BI105" s="61">
        <v>1</v>
      </c>
      <c r="BJ105" s="60">
        <v>0</v>
      </c>
      <c r="BK105" s="60">
        <v>1</v>
      </c>
      <c r="BL105" s="61">
        <v>1</v>
      </c>
      <c r="BM105" s="60">
        <v>1</v>
      </c>
      <c r="BN105" s="60">
        <v>1</v>
      </c>
      <c r="BO105" s="61">
        <v>1</v>
      </c>
      <c r="BP105" s="60">
        <v>1</v>
      </c>
      <c r="BQ105" s="60">
        <v>1</v>
      </c>
      <c r="BR105" s="61">
        <v>1</v>
      </c>
      <c r="BS105" s="60">
        <v>0</v>
      </c>
      <c r="BT105" s="60">
        <v>0</v>
      </c>
      <c r="BU105" s="61">
        <v>0</v>
      </c>
      <c r="BV105" s="60">
        <v>1</v>
      </c>
      <c r="BW105" s="60">
        <v>1</v>
      </c>
      <c r="BX105" s="60">
        <v>1</v>
      </c>
      <c r="BY105" s="60">
        <v>0</v>
      </c>
      <c r="BZ105" s="60">
        <v>0</v>
      </c>
      <c r="CA105" s="61">
        <v>1</v>
      </c>
      <c r="CB105" s="60">
        <v>0</v>
      </c>
      <c r="CC105" s="60">
        <v>0</v>
      </c>
      <c r="CD105" s="60">
        <v>0</v>
      </c>
      <c r="CE105" s="60">
        <v>1</v>
      </c>
      <c r="CF105" s="60">
        <v>1</v>
      </c>
      <c r="CG105" s="60">
        <v>1</v>
      </c>
      <c r="CH105" s="60">
        <v>0</v>
      </c>
      <c r="CI105" s="61">
        <v>1</v>
      </c>
      <c r="CJ105" s="61">
        <v>1</v>
      </c>
      <c r="CK105" s="60">
        <v>1</v>
      </c>
      <c r="CL105" s="60">
        <v>1</v>
      </c>
      <c r="CM105" s="61">
        <v>1</v>
      </c>
      <c r="CN105" s="60">
        <v>0</v>
      </c>
      <c r="CO105" s="60">
        <v>0</v>
      </c>
      <c r="CP105" s="61">
        <v>1</v>
      </c>
      <c r="CQ105" s="60">
        <v>0</v>
      </c>
      <c r="CR105" s="60">
        <v>0</v>
      </c>
      <c r="CS105" s="61">
        <v>0</v>
      </c>
      <c r="CT105" s="60">
        <v>0</v>
      </c>
      <c r="CU105" s="60">
        <v>0</v>
      </c>
      <c r="CV105" s="61">
        <v>0</v>
      </c>
      <c r="CW105" s="60">
        <v>0</v>
      </c>
      <c r="CX105" s="60">
        <v>0</v>
      </c>
      <c r="CY105" s="61">
        <v>0</v>
      </c>
      <c r="CZ105" s="60">
        <v>0</v>
      </c>
      <c r="DA105" s="60">
        <v>1</v>
      </c>
      <c r="DB105" s="60">
        <v>1</v>
      </c>
    </row>
    <row r="106" spans="1:106">
      <c r="A106" s="28">
        <v>96</v>
      </c>
      <c r="B106" s="268" t="s">
        <v>167</v>
      </c>
      <c r="C106" s="264" t="s">
        <v>168</v>
      </c>
      <c r="D106" s="265"/>
      <c r="E106" s="60">
        <v>1</v>
      </c>
      <c r="F106" s="60">
        <v>1</v>
      </c>
      <c r="G106" s="61">
        <v>1</v>
      </c>
      <c r="H106" s="60">
        <v>0</v>
      </c>
      <c r="I106" s="60">
        <v>0</v>
      </c>
      <c r="J106" s="61">
        <v>1</v>
      </c>
      <c r="K106" s="60">
        <v>0</v>
      </c>
      <c r="L106" s="60">
        <v>0</v>
      </c>
      <c r="M106" s="60">
        <v>0</v>
      </c>
      <c r="N106" s="60">
        <v>1</v>
      </c>
      <c r="O106" s="60">
        <v>1</v>
      </c>
      <c r="P106" s="61">
        <v>1</v>
      </c>
      <c r="Q106" s="60">
        <v>0</v>
      </c>
      <c r="R106" s="60">
        <v>1</v>
      </c>
      <c r="S106" s="61">
        <v>0</v>
      </c>
      <c r="T106" s="60">
        <v>1</v>
      </c>
      <c r="U106" s="60">
        <v>1</v>
      </c>
      <c r="V106" s="61">
        <v>1</v>
      </c>
      <c r="W106" s="60">
        <v>1</v>
      </c>
      <c r="X106" s="60">
        <v>1</v>
      </c>
      <c r="Y106" s="61">
        <v>1</v>
      </c>
      <c r="Z106" s="60">
        <v>1</v>
      </c>
      <c r="AA106" s="60">
        <v>1</v>
      </c>
      <c r="AB106" s="61">
        <v>1</v>
      </c>
      <c r="AC106" s="60">
        <v>1</v>
      </c>
      <c r="AD106" s="60">
        <v>1</v>
      </c>
      <c r="AE106" s="61">
        <v>1</v>
      </c>
      <c r="AF106" s="60">
        <v>1</v>
      </c>
      <c r="AG106" s="60">
        <v>1</v>
      </c>
      <c r="AH106" s="61">
        <v>1</v>
      </c>
      <c r="AI106" s="60">
        <v>0</v>
      </c>
      <c r="AJ106" s="60">
        <v>0</v>
      </c>
      <c r="AK106" s="61">
        <v>1</v>
      </c>
      <c r="AL106" s="60">
        <v>1</v>
      </c>
      <c r="AM106" s="60">
        <v>1</v>
      </c>
      <c r="AN106" s="61">
        <v>1</v>
      </c>
      <c r="AO106" s="60">
        <v>0</v>
      </c>
      <c r="AP106" s="60">
        <v>1</v>
      </c>
      <c r="AQ106" s="61">
        <v>1</v>
      </c>
      <c r="AR106" s="61">
        <v>1</v>
      </c>
      <c r="AS106" s="61">
        <v>1</v>
      </c>
      <c r="AT106" s="61">
        <v>1</v>
      </c>
      <c r="AU106" s="60">
        <v>1</v>
      </c>
      <c r="AV106" s="60">
        <v>1</v>
      </c>
      <c r="AW106" s="61">
        <v>1</v>
      </c>
      <c r="AX106" s="60">
        <v>1</v>
      </c>
      <c r="AY106" s="60">
        <v>1</v>
      </c>
      <c r="AZ106" s="61">
        <v>1</v>
      </c>
      <c r="BA106" s="60">
        <v>0</v>
      </c>
      <c r="BB106" s="60">
        <v>1</v>
      </c>
      <c r="BC106" s="61">
        <v>1</v>
      </c>
      <c r="BD106" s="60">
        <v>1</v>
      </c>
      <c r="BE106" s="60">
        <v>1</v>
      </c>
      <c r="BF106" s="60">
        <v>1</v>
      </c>
      <c r="BG106" s="60">
        <v>0</v>
      </c>
      <c r="BH106" s="60">
        <v>0</v>
      </c>
      <c r="BI106" s="61">
        <v>1</v>
      </c>
      <c r="BJ106" s="60">
        <v>1</v>
      </c>
      <c r="BK106" s="60">
        <v>1</v>
      </c>
      <c r="BL106" s="61">
        <v>1</v>
      </c>
      <c r="BM106" s="60">
        <v>1</v>
      </c>
      <c r="BN106" s="60">
        <v>1</v>
      </c>
      <c r="BO106" s="61">
        <v>1</v>
      </c>
      <c r="BP106" s="60">
        <v>1</v>
      </c>
      <c r="BQ106" s="60">
        <v>1</v>
      </c>
      <c r="BR106" s="61">
        <v>1</v>
      </c>
      <c r="BS106" s="60">
        <v>1</v>
      </c>
      <c r="BT106" s="60">
        <v>1</v>
      </c>
      <c r="BU106" s="61">
        <v>1</v>
      </c>
      <c r="BV106" s="60">
        <v>1</v>
      </c>
      <c r="BW106" s="60">
        <v>1</v>
      </c>
      <c r="BX106" s="60">
        <v>1</v>
      </c>
      <c r="BY106" s="60">
        <v>1</v>
      </c>
      <c r="BZ106" s="60">
        <v>0</v>
      </c>
      <c r="CA106" s="61">
        <v>1</v>
      </c>
      <c r="CB106" s="60">
        <v>1</v>
      </c>
      <c r="CC106" s="60">
        <v>1</v>
      </c>
      <c r="CD106" s="60">
        <v>1</v>
      </c>
      <c r="CE106" s="60">
        <v>1</v>
      </c>
      <c r="CF106" s="60">
        <v>1</v>
      </c>
      <c r="CG106" s="60">
        <v>1</v>
      </c>
      <c r="CH106" s="60">
        <v>0</v>
      </c>
      <c r="CI106" s="61">
        <v>1</v>
      </c>
      <c r="CJ106" s="61">
        <v>1</v>
      </c>
      <c r="CK106" s="60">
        <v>0</v>
      </c>
      <c r="CL106" s="60">
        <v>0</v>
      </c>
      <c r="CM106" s="61">
        <v>1</v>
      </c>
      <c r="CN106" s="60">
        <v>0</v>
      </c>
      <c r="CO106" s="60">
        <v>0</v>
      </c>
      <c r="CP106" s="61">
        <v>1</v>
      </c>
      <c r="CQ106" s="60">
        <v>0</v>
      </c>
      <c r="CR106" s="60">
        <v>1</v>
      </c>
      <c r="CS106" s="61">
        <v>1</v>
      </c>
      <c r="CT106" s="60">
        <v>1</v>
      </c>
      <c r="CU106" s="60">
        <v>1</v>
      </c>
      <c r="CV106" s="61">
        <v>1</v>
      </c>
      <c r="CW106" s="60">
        <v>0</v>
      </c>
      <c r="CX106" s="60">
        <v>0</v>
      </c>
      <c r="CY106" s="61">
        <v>0</v>
      </c>
      <c r="CZ106" s="60">
        <v>1</v>
      </c>
      <c r="DA106" s="60">
        <v>1</v>
      </c>
      <c r="DB106" s="60">
        <v>1</v>
      </c>
    </row>
    <row r="107" spans="1:106">
      <c r="A107" s="28">
        <v>97</v>
      </c>
      <c r="B107" s="269"/>
      <c r="C107" s="271" t="s">
        <v>288</v>
      </c>
      <c r="D107" s="265"/>
      <c r="E107" s="60">
        <v>1</v>
      </c>
      <c r="F107" s="60">
        <v>1</v>
      </c>
      <c r="G107" s="61">
        <v>1</v>
      </c>
      <c r="H107" s="60">
        <v>0</v>
      </c>
      <c r="I107" s="60">
        <v>0</v>
      </c>
      <c r="J107" s="61">
        <v>1</v>
      </c>
      <c r="K107" s="60">
        <v>0</v>
      </c>
      <c r="L107" s="60">
        <v>0</v>
      </c>
      <c r="M107" s="60">
        <v>0</v>
      </c>
      <c r="N107" s="60">
        <v>1</v>
      </c>
      <c r="O107" s="60">
        <v>1</v>
      </c>
      <c r="P107" s="61">
        <v>1</v>
      </c>
      <c r="Q107" s="60">
        <v>0</v>
      </c>
      <c r="R107" s="60">
        <v>1</v>
      </c>
      <c r="S107" s="61">
        <v>1</v>
      </c>
      <c r="T107" s="60">
        <v>1</v>
      </c>
      <c r="U107" s="60">
        <v>1</v>
      </c>
      <c r="V107" s="61">
        <v>1</v>
      </c>
      <c r="W107" s="60">
        <v>0</v>
      </c>
      <c r="X107" s="60">
        <v>1</v>
      </c>
      <c r="Y107" s="61">
        <v>1</v>
      </c>
      <c r="Z107" s="60">
        <v>1</v>
      </c>
      <c r="AA107" s="60">
        <v>1</v>
      </c>
      <c r="AB107" s="61">
        <v>1</v>
      </c>
      <c r="AC107" s="60">
        <v>1</v>
      </c>
      <c r="AD107" s="60">
        <v>1</v>
      </c>
      <c r="AE107" s="61">
        <v>1</v>
      </c>
      <c r="AF107" s="60">
        <v>1</v>
      </c>
      <c r="AG107" s="60">
        <v>1</v>
      </c>
      <c r="AH107" s="61">
        <v>1</v>
      </c>
      <c r="AI107" s="60">
        <v>0</v>
      </c>
      <c r="AJ107" s="60">
        <v>0</v>
      </c>
      <c r="AK107" s="61">
        <v>0</v>
      </c>
      <c r="AL107" s="60">
        <v>1</v>
      </c>
      <c r="AM107" s="60">
        <v>1</v>
      </c>
      <c r="AN107" s="61">
        <v>1</v>
      </c>
      <c r="AO107" s="60">
        <v>1</v>
      </c>
      <c r="AP107" s="60">
        <v>1</v>
      </c>
      <c r="AQ107" s="61">
        <v>1</v>
      </c>
      <c r="AR107" s="60">
        <v>0</v>
      </c>
      <c r="AS107" s="61">
        <v>1</v>
      </c>
      <c r="AT107" s="61">
        <v>1</v>
      </c>
      <c r="AU107" s="60">
        <v>1</v>
      </c>
      <c r="AV107" s="60">
        <v>1</v>
      </c>
      <c r="AW107" s="61">
        <v>1</v>
      </c>
      <c r="AX107" s="60">
        <v>1</v>
      </c>
      <c r="AY107" s="60">
        <v>1</v>
      </c>
      <c r="AZ107" s="61">
        <v>1</v>
      </c>
      <c r="BA107" s="60">
        <v>1</v>
      </c>
      <c r="BB107" s="60">
        <v>1</v>
      </c>
      <c r="BC107" s="61">
        <v>1</v>
      </c>
      <c r="BD107" s="60">
        <v>1</v>
      </c>
      <c r="BE107" s="60">
        <v>1</v>
      </c>
      <c r="BF107" s="60">
        <v>1</v>
      </c>
      <c r="BG107" s="60">
        <v>1</v>
      </c>
      <c r="BH107" s="60">
        <v>1</v>
      </c>
      <c r="BI107" s="61">
        <v>1</v>
      </c>
      <c r="BJ107" s="60">
        <v>0</v>
      </c>
      <c r="BK107" s="60">
        <v>1</v>
      </c>
      <c r="BL107" s="61">
        <v>1</v>
      </c>
      <c r="BM107" s="60">
        <v>1</v>
      </c>
      <c r="BN107" s="60">
        <v>1</v>
      </c>
      <c r="BO107" s="61">
        <v>1</v>
      </c>
      <c r="BP107" s="60">
        <v>1</v>
      </c>
      <c r="BQ107" s="60">
        <v>1</v>
      </c>
      <c r="BR107" s="61">
        <v>1</v>
      </c>
      <c r="BS107" s="60">
        <v>0</v>
      </c>
      <c r="BT107" s="60">
        <v>0</v>
      </c>
      <c r="BU107" s="61">
        <v>0</v>
      </c>
      <c r="BV107" s="60">
        <v>1</v>
      </c>
      <c r="BW107" s="60">
        <v>1</v>
      </c>
      <c r="BX107" s="60">
        <v>1</v>
      </c>
      <c r="BY107" s="60">
        <v>0</v>
      </c>
      <c r="BZ107" s="60">
        <v>1</v>
      </c>
      <c r="CA107" s="61">
        <v>1</v>
      </c>
      <c r="CB107" s="60">
        <v>1</v>
      </c>
      <c r="CC107" s="60">
        <v>1</v>
      </c>
      <c r="CD107" s="60">
        <v>1</v>
      </c>
      <c r="CE107" s="60">
        <v>1</v>
      </c>
      <c r="CF107" s="60">
        <v>1</v>
      </c>
      <c r="CG107" s="60">
        <v>1</v>
      </c>
      <c r="CH107" s="60">
        <v>0</v>
      </c>
      <c r="CI107" s="61">
        <v>1</v>
      </c>
      <c r="CJ107" s="61">
        <v>1</v>
      </c>
      <c r="CK107" s="60">
        <v>1</v>
      </c>
      <c r="CL107" s="60">
        <v>1</v>
      </c>
      <c r="CM107" s="61">
        <v>1</v>
      </c>
      <c r="CN107" s="60">
        <v>0</v>
      </c>
      <c r="CO107" s="60">
        <v>0</v>
      </c>
      <c r="CP107" s="61">
        <v>1</v>
      </c>
      <c r="CQ107" s="60">
        <v>1</v>
      </c>
      <c r="CR107" s="60">
        <v>1</v>
      </c>
      <c r="CS107" s="61">
        <v>1</v>
      </c>
      <c r="CT107" s="60">
        <v>0</v>
      </c>
      <c r="CU107" s="60">
        <v>0</v>
      </c>
      <c r="CV107" s="61">
        <v>0</v>
      </c>
      <c r="CW107" s="60">
        <v>1</v>
      </c>
      <c r="CX107" s="60">
        <v>1</v>
      </c>
      <c r="CY107" s="61">
        <v>1</v>
      </c>
      <c r="CZ107" s="60">
        <v>1</v>
      </c>
      <c r="DA107" s="60">
        <v>1</v>
      </c>
      <c r="DB107" s="60">
        <v>1</v>
      </c>
    </row>
    <row r="108" spans="1:106">
      <c r="A108" s="28">
        <v>98</v>
      </c>
      <c r="B108" s="270"/>
      <c r="C108" s="271" t="s">
        <v>289</v>
      </c>
      <c r="D108" s="265"/>
      <c r="E108" s="60">
        <v>1</v>
      </c>
      <c r="F108" s="60">
        <v>0</v>
      </c>
      <c r="G108" s="61">
        <v>0</v>
      </c>
      <c r="H108" s="60">
        <v>0</v>
      </c>
      <c r="I108" s="60">
        <v>0</v>
      </c>
      <c r="J108" s="61">
        <v>1</v>
      </c>
      <c r="K108" s="60">
        <v>0</v>
      </c>
      <c r="L108" s="60">
        <v>0</v>
      </c>
      <c r="M108" s="60">
        <v>0</v>
      </c>
      <c r="N108" s="60">
        <v>1</v>
      </c>
      <c r="O108" s="60">
        <v>1</v>
      </c>
      <c r="P108" s="61">
        <v>1</v>
      </c>
      <c r="Q108" s="60">
        <v>0</v>
      </c>
      <c r="R108" s="60">
        <v>1</v>
      </c>
      <c r="S108" s="61">
        <v>1</v>
      </c>
      <c r="T108" s="60">
        <v>1</v>
      </c>
      <c r="U108" s="60">
        <v>1</v>
      </c>
      <c r="V108" s="61">
        <v>1</v>
      </c>
      <c r="W108" s="60">
        <v>1</v>
      </c>
      <c r="X108" s="60">
        <v>1</v>
      </c>
      <c r="Y108" s="61">
        <v>1</v>
      </c>
      <c r="Z108" s="60">
        <v>1</v>
      </c>
      <c r="AA108" s="60">
        <v>1</v>
      </c>
      <c r="AB108" s="61">
        <v>1</v>
      </c>
      <c r="AC108" s="60">
        <v>1</v>
      </c>
      <c r="AD108" s="60">
        <v>1</v>
      </c>
      <c r="AE108" s="61">
        <v>1</v>
      </c>
      <c r="AF108" s="60">
        <v>0</v>
      </c>
      <c r="AG108" s="60">
        <v>0</v>
      </c>
      <c r="AH108" s="60">
        <v>0</v>
      </c>
      <c r="AI108" s="60">
        <v>0</v>
      </c>
      <c r="AJ108" s="60">
        <v>0</v>
      </c>
      <c r="AK108" s="61">
        <v>1</v>
      </c>
      <c r="AL108" s="60">
        <v>1</v>
      </c>
      <c r="AM108" s="60">
        <v>1</v>
      </c>
      <c r="AN108" s="61">
        <v>1</v>
      </c>
      <c r="AO108" s="60">
        <v>1</v>
      </c>
      <c r="AP108" s="60">
        <v>1</v>
      </c>
      <c r="AQ108" s="61">
        <v>1</v>
      </c>
      <c r="AR108" s="60">
        <v>0</v>
      </c>
      <c r="AS108" s="61">
        <v>1</v>
      </c>
      <c r="AT108" s="61">
        <v>1</v>
      </c>
      <c r="AU108" s="60">
        <v>0</v>
      </c>
      <c r="AV108" s="60">
        <v>0</v>
      </c>
      <c r="AW108" s="61">
        <v>1</v>
      </c>
      <c r="AX108" s="60">
        <v>1</v>
      </c>
      <c r="AY108" s="60">
        <v>1</v>
      </c>
      <c r="AZ108" s="61">
        <v>1</v>
      </c>
      <c r="BA108" s="60">
        <v>0</v>
      </c>
      <c r="BB108" s="60">
        <v>0</v>
      </c>
      <c r="BC108" s="61">
        <v>0</v>
      </c>
      <c r="BD108" s="60">
        <v>0</v>
      </c>
      <c r="BE108" s="60">
        <v>0</v>
      </c>
      <c r="BF108" s="60">
        <v>0</v>
      </c>
      <c r="BG108" s="60">
        <v>1</v>
      </c>
      <c r="BH108" s="60">
        <v>1</v>
      </c>
      <c r="BI108" s="61">
        <v>1</v>
      </c>
      <c r="BJ108" s="60">
        <v>1</v>
      </c>
      <c r="BK108" s="60">
        <v>1</v>
      </c>
      <c r="BL108" s="61">
        <v>1</v>
      </c>
      <c r="BM108" s="60">
        <v>1</v>
      </c>
      <c r="BN108" s="60">
        <v>1</v>
      </c>
      <c r="BO108" s="61">
        <v>1</v>
      </c>
      <c r="BP108" s="60">
        <v>1</v>
      </c>
      <c r="BQ108" s="60">
        <v>1</v>
      </c>
      <c r="BR108" s="61">
        <v>1</v>
      </c>
      <c r="BS108" s="60">
        <v>0</v>
      </c>
      <c r="BT108" s="60">
        <v>0</v>
      </c>
      <c r="BU108" s="61">
        <v>0</v>
      </c>
      <c r="BV108" s="60">
        <v>0</v>
      </c>
      <c r="BW108" s="60">
        <v>0</v>
      </c>
      <c r="BX108" s="60">
        <v>0</v>
      </c>
      <c r="BY108" s="60">
        <v>0</v>
      </c>
      <c r="BZ108" s="60">
        <v>0</v>
      </c>
      <c r="CA108" s="61">
        <v>1</v>
      </c>
      <c r="CB108" s="60">
        <v>0</v>
      </c>
      <c r="CC108" s="60">
        <v>0</v>
      </c>
      <c r="CD108" s="60">
        <v>0</v>
      </c>
      <c r="CE108" s="60">
        <v>0</v>
      </c>
      <c r="CF108" s="60">
        <v>0</v>
      </c>
      <c r="CG108" s="60">
        <v>0</v>
      </c>
      <c r="CH108" s="60">
        <v>0</v>
      </c>
      <c r="CI108" s="61">
        <v>0</v>
      </c>
      <c r="CJ108" s="61">
        <v>0</v>
      </c>
      <c r="CK108" s="60">
        <v>1</v>
      </c>
      <c r="CL108" s="60">
        <v>1</v>
      </c>
      <c r="CM108" s="61">
        <v>1</v>
      </c>
      <c r="CN108" s="60">
        <v>0</v>
      </c>
      <c r="CO108" s="60">
        <v>0</v>
      </c>
      <c r="CP108" s="61">
        <v>1</v>
      </c>
      <c r="CQ108" s="60">
        <v>0</v>
      </c>
      <c r="CR108" s="60">
        <v>0</v>
      </c>
      <c r="CS108" s="61">
        <v>0</v>
      </c>
      <c r="CT108" s="60">
        <v>0</v>
      </c>
      <c r="CU108" s="60">
        <v>0</v>
      </c>
      <c r="CV108" s="61">
        <v>0</v>
      </c>
      <c r="CW108" s="60">
        <v>0</v>
      </c>
      <c r="CX108" s="60">
        <v>0</v>
      </c>
      <c r="CY108" s="61">
        <v>0</v>
      </c>
      <c r="CZ108" s="60">
        <v>1</v>
      </c>
      <c r="DA108" s="60">
        <v>0</v>
      </c>
      <c r="DB108" s="60">
        <v>0</v>
      </c>
    </row>
    <row r="109" spans="1:106">
      <c r="A109" s="28">
        <v>99</v>
      </c>
      <c r="B109" s="268" t="s">
        <v>169</v>
      </c>
      <c r="C109" s="264" t="s">
        <v>170</v>
      </c>
      <c r="D109" s="265"/>
      <c r="E109" s="60">
        <v>0</v>
      </c>
      <c r="F109" s="60">
        <v>1</v>
      </c>
      <c r="G109" s="61">
        <v>1</v>
      </c>
      <c r="H109" s="60">
        <v>1</v>
      </c>
      <c r="I109" s="60">
        <v>0</v>
      </c>
      <c r="J109" s="61">
        <v>1</v>
      </c>
      <c r="K109" s="60">
        <v>1</v>
      </c>
      <c r="L109" s="60">
        <v>1</v>
      </c>
      <c r="M109" s="60">
        <v>1</v>
      </c>
      <c r="N109" s="60">
        <v>1</v>
      </c>
      <c r="O109" s="60">
        <v>1</v>
      </c>
      <c r="P109" s="61">
        <v>1</v>
      </c>
      <c r="Q109" s="60">
        <v>1</v>
      </c>
      <c r="R109" s="60">
        <v>1</v>
      </c>
      <c r="S109" s="61">
        <v>1</v>
      </c>
      <c r="T109" s="60">
        <v>0</v>
      </c>
      <c r="U109" s="60">
        <v>0</v>
      </c>
      <c r="V109" s="60">
        <v>0</v>
      </c>
      <c r="W109" s="60">
        <v>0</v>
      </c>
      <c r="X109" s="60">
        <v>1</v>
      </c>
      <c r="Y109" s="61">
        <v>1</v>
      </c>
      <c r="Z109" s="60">
        <v>0</v>
      </c>
      <c r="AA109" s="60">
        <v>1</v>
      </c>
      <c r="AB109" s="61">
        <v>1</v>
      </c>
      <c r="AC109" s="60">
        <v>1</v>
      </c>
      <c r="AD109" s="60">
        <v>1</v>
      </c>
      <c r="AE109" s="61">
        <v>1</v>
      </c>
      <c r="AF109" s="60">
        <v>0</v>
      </c>
      <c r="AG109" s="60">
        <v>0</v>
      </c>
      <c r="AH109" s="60">
        <v>0</v>
      </c>
      <c r="AI109" s="60">
        <v>0</v>
      </c>
      <c r="AJ109" s="60">
        <v>0</v>
      </c>
      <c r="AK109" s="61">
        <v>1</v>
      </c>
      <c r="AL109" s="60">
        <v>0</v>
      </c>
      <c r="AM109" s="60">
        <v>1</v>
      </c>
      <c r="AN109" s="61">
        <v>1</v>
      </c>
      <c r="AO109" s="60">
        <v>1</v>
      </c>
      <c r="AP109" s="60">
        <v>0</v>
      </c>
      <c r="AQ109" s="61">
        <v>1</v>
      </c>
      <c r="AR109" s="60">
        <v>0</v>
      </c>
      <c r="AS109" s="61">
        <v>1</v>
      </c>
      <c r="AT109" s="61">
        <v>1</v>
      </c>
      <c r="AU109" s="60">
        <v>0</v>
      </c>
      <c r="AV109" s="60">
        <v>0</v>
      </c>
      <c r="AW109" s="61">
        <v>1</v>
      </c>
      <c r="AX109" s="60">
        <v>1</v>
      </c>
      <c r="AY109" s="60">
        <v>1</v>
      </c>
      <c r="AZ109" s="61">
        <v>1</v>
      </c>
      <c r="BA109" s="60">
        <v>1</v>
      </c>
      <c r="BB109" s="60">
        <v>1</v>
      </c>
      <c r="BC109" s="61">
        <v>1</v>
      </c>
      <c r="BD109" s="60">
        <v>0</v>
      </c>
      <c r="BE109" s="60">
        <v>0</v>
      </c>
      <c r="BF109" s="60">
        <v>0</v>
      </c>
      <c r="BG109" s="60">
        <v>0</v>
      </c>
      <c r="BH109" s="60">
        <v>0</v>
      </c>
      <c r="BI109" s="61">
        <v>1</v>
      </c>
      <c r="BJ109" s="60">
        <v>1</v>
      </c>
      <c r="BK109" s="60">
        <v>1</v>
      </c>
      <c r="BL109" s="61">
        <v>1</v>
      </c>
      <c r="BM109" s="60">
        <v>1</v>
      </c>
      <c r="BN109" s="60">
        <v>1</v>
      </c>
      <c r="BO109" s="61">
        <v>1</v>
      </c>
      <c r="BP109" s="60">
        <v>1</v>
      </c>
      <c r="BQ109" s="60">
        <v>1</v>
      </c>
      <c r="BR109" s="61">
        <v>1</v>
      </c>
      <c r="BS109" s="60">
        <v>1</v>
      </c>
      <c r="BT109" s="60">
        <v>1</v>
      </c>
      <c r="BU109" s="61">
        <v>1</v>
      </c>
      <c r="BV109" s="60">
        <v>0</v>
      </c>
      <c r="BW109" s="60">
        <v>0</v>
      </c>
      <c r="BX109" s="60">
        <v>0</v>
      </c>
      <c r="BY109" s="60">
        <v>0</v>
      </c>
      <c r="BZ109" s="60">
        <v>1</v>
      </c>
      <c r="CA109" s="61">
        <v>1</v>
      </c>
      <c r="CB109" s="60">
        <v>0</v>
      </c>
      <c r="CC109" s="60">
        <v>0</v>
      </c>
      <c r="CD109" s="60">
        <v>0</v>
      </c>
      <c r="CE109" s="60">
        <v>0</v>
      </c>
      <c r="CF109" s="60">
        <v>0</v>
      </c>
      <c r="CG109" s="60">
        <v>0</v>
      </c>
      <c r="CH109" s="60">
        <v>0</v>
      </c>
      <c r="CI109" s="61">
        <v>0</v>
      </c>
      <c r="CJ109" s="61">
        <v>0</v>
      </c>
      <c r="CK109" s="60">
        <v>0</v>
      </c>
      <c r="CL109" s="60">
        <v>0</v>
      </c>
      <c r="CM109" s="61">
        <v>1</v>
      </c>
      <c r="CN109" s="60">
        <v>0</v>
      </c>
      <c r="CO109" s="60">
        <v>0</v>
      </c>
      <c r="CP109" s="61">
        <v>0</v>
      </c>
      <c r="CQ109" s="60">
        <v>0</v>
      </c>
      <c r="CR109" s="60">
        <v>0</v>
      </c>
      <c r="CS109" s="61">
        <v>0</v>
      </c>
      <c r="CT109" s="60">
        <v>0</v>
      </c>
      <c r="CU109" s="60">
        <v>0</v>
      </c>
      <c r="CV109" s="61">
        <v>0</v>
      </c>
      <c r="CW109" s="60">
        <v>1</v>
      </c>
      <c r="CX109" s="60">
        <v>1</v>
      </c>
      <c r="CY109" s="61">
        <v>1</v>
      </c>
      <c r="CZ109" s="60">
        <v>1</v>
      </c>
      <c r="DA109" s="60">
        <v>0</v>
      </c>
      <c r="DB109" s="60">
        <v>0</v>
      </c>
    </row>
    <row r="110" spans="1:106">
      <c r="A110" s="28">
        <v>100</v>
      </c>
      <c r="B110" s="270"/>
      <c r="C110" s="271" t="s">
        <v>290</v>
      </c>
      <c r="D110" s="265"/>
      <c r="E110" s="60">
        <v>1</v>
      </c>
      <c r="F110" s="60">
        <v>1</v>
      </c>
      <c r="G110" s="61">
        <v>1</v>
      </c>
      <c r="H110" s="60">
        <v>1</v>
      </c>
      <c r="I110" s="60">
        <v>0</v>
      </c>
      <c r="J110" s="61">
        <v>1</v>
      </c>
      <c r="K110" s="60">
        <v>0</v>
      </c>
      <c r="L110" s="60">
        <v>0</v>
      </c>
      <c r="M110" s="60">
        <v>0</v>
      </c>
      <c r="N110" s="60">
        <v>1</v>
      </c>
      <c r="O110" s="60">
        <v>1</v>
      </c>
      <c r="P110" s="61">
        <v>1</v>
      </c>
      <c r="Q110" s="60">
        <v>0</v>
      </c>
      <c r="R110" s="60">
        <v>1</v>
      </c>
      <c r="S110" s="61">
        <v>1</v>
      </c>
      <c r="T110" s="60">
        <v>0</v>
      </c>
      <c r="U110" s="60">
        <v>0</v>
      </c>
      <c r="V110" s="60">
        <v>0</v>
      </c>
      <c r="W110" s="60">
        <v>0</v>
      </c>
      <c r="X110" s="60">
        <v>1</v>
      </c>
      <c r="Y110" s="61">
        <v>1</v>
      </c>
      <c r="Z110" s="60">
        <v>0</v>
      </c>
      <c r="AA110" s="60">
        <v>1</v>
      </c>
      <c r="AB110" s="61">
        <v>1</v>
      </c>
      <c r="AC110" s="60">
        <v>1</v>
      </c>
      <c r="AD110" s="60">
        <v>1</v>
      </c>
      <c r="AE110" s="61">
        <v>1</v>
      </c>
      <c r="AF110" s="60">
        <v>0</v>
      </c>
      <c r="AG110" s="60">
        <v>0</v>
      </c>
      <c r="AH110" s="60">
        <v>0</v>
      </c>
      <c r="AI110" s="60">
        <v>0</v>
      </c>
      <c r="AJ110" s="60">
        <v>0</v>
      </c>
      <c r="AK110" s="61">
        <v>0</v>
      </c>
      <c r="AL110" s="60">
        <v>0</v>
      </c>
      <c r="AM110" s="60">
        <v>1</v>
      </c>
      <c r="AN110" s="61">
        <v>1</v>
      </c>
      <c r="AO110" s="60">
        <v>1</v>
      </c>
      <c r="AP110" s="60">
        <v>0</v>
      </c>
      <c r="AQ110" s="61">
        <v>1</v>
      </c>
      <c r="AR110" s="60">
        <v>0</v>
      </c>
      <c r="AS110" s="61">
        <v>1</v>
      </c>
      <c r="AT110" s="61">
        <v>1</v>
      </c>
      <c r="AU110" s="60">
        <v>0</v>
      </c>
      <c r="AV110" s="60">
        <v>0</v>
      </c>
      <c r="AW110" s="61">
        <v>1</v>
      </c>
      <c r="AX110" s="60">
        <v>1</v>
      </c>
      <c r="AY110" s="60">
        <v>1</v>
      </c>
      <c r="AZ110" s="61">
        <v>1</v>
      </c>
      <c r="BA110" s="60">
        <v>0</v>
      </c>
      <c r="BB110" s="60">
        <v>0</v>
      </c>
      <c r="BC110" s="61">
        <v>0</v>
      </c>
      <c r="BD110" s="60">
        <v>0</v>
      </c>
      <c r="BE110" s="60">
        <v>0</v>
      </c>
      <c r="BF110" s="60">
        <v>0</v>
      </c>
      <c r="BG110" s="60">
        <v>0</v>
      </c>
      <c r="BH110" s="60">
        <v>0</v>
      </c>
      <c r="BI110" s="61">
        <v>0</v>
      </c>
      <c r="BJ110" s="60">
        <v>0</v>
      </c>
      <c r="BK110" s="60">
        <v>1</v>
      </c>
      <c r="BL110" s="61">
        <v>1</v>
      </c>
      <c r="BM110" s="60">
        <v>1</v>
      </c>
      <c r="BN110" s="60">
        <v>1</v>
      </c>
      <c r="BO110" s="61">
        <v>1</v>
      </c>
      <c r="BP110" s="60">
        <v>1</v>
      </c>
      <c r="BQ110" s="60">
        <v>1</v>
      </c>
      <c r="BR110" s="61">
        <v>1</v>
      </c>
      <c r="BS110" s="60">
        <v>0</v>
      </c>
      <c r="BT110" s="60">
        <v>0</v>
      </c>
      <c r="BU110" s="61">
        <v>0</v>
      </c>
      <c r="BV110" s="60">
        <v>0</v>
      </c>
      <c r="BW110" s="60">
        <v>0</v>
      </c>
      <c r="BX110" s="60">
        <v>0</v>
      </c>
      <c r="BY110" s="60">
        <v>0</v>
      </c>
      <c r="BZ110" s="60">
        <v>1</v>
      </c>
      <c r="CA110" s="61">
        <v>1</v>
      </c>
      <c r="CB110" s="60">
        <v>1</v>
      </c>
      <c r="CC110" s="60">
        <v>1</v>
      </c>
      <c r="CD110" s="60">
        <v>1</v>
      </c>
      <c r="CE110" s="60">
        <v>0</v>
      </c>
      <c r="CF110" s="60">
        <v>0</v>
      </c>
      <c r="CG110" s="60">
        <v>0</v>
      </c>
      <c r="CH110" s="60">
        <v>0</v>
      </c>
      <c r="CI110" s="61">
        <v>0</v>
      </c>
      <c r="CJ110" s="61">
        <v>0</v>
      </c>
      <c r="CK110" s="60">
        <v>0</v>
      </c>
      <c r="CL110" s="60">
        <v>0</v>
      </c>
      <c r="CM110" s="61">
        <v>0</v>
      </c>
      <c r="CN110" s="60">
        <v>0</v>
      </c>
      <c r="CO110" s="60">
        <v>0</v>
      </c>
      <c r="CP110" s="61">
        <v>0</v>
      </c>
      <c r="CQ110" s="60">
        <v>0</v>
      </c>
      <c r="CR110" s="60">
        <v>0</v>
      </c>
      <c r="CS110" s="61">
        <v>0</v>
      </c>
      <c r="CT110" s="60">
        <v>0</v>
      </c>
      <c r="CU110" s="60">
        <v>0</v>
      </c>
      <c r="CV110" s="61">
        <v>0</v>
      </c>
      <c r="CW110" s="60">
        <v>0</v>
      </c>
      <c r="CX110" s="60">
        <v>0</v>
      </c>
      <c r="CY110" s="61">
        <v>0</v>
      </c>
      <c r="CZ110" s="60">
        <v>1</v>
      </c>
      <c r="DA110" s="60">
        <v>0</v>
      </c>
      <c r="DB110" s="60">
        <v>0</v>
      </c>
    </row>
    <row r="111" spans="1:106">
      <c r="A111" s="28">
        <v>101</v>
      </c>
      <c r="B111" s="139" t="s">
        <v>171</v>
      </c>
      <c r="C111" s="271" t="s">
        <v>291</v>
      </c>
      <c r="D111" s="265"/>
      <c r="E111" s="60">
        <v>1</v>
      </c>
      <c r="F111" s="60">
        <v>1</v>
      </c>
      <c r="G111" s="61">
        <v>1</v>
      </c>
      <c r="H111" s="60">
        <v>1</v>
      </c>
      <c r="I111" s="60">
        <v>0</v>
      </c>
      <c r="J111" s="61">
        <v>1</v>
      </c>
      <c r="K111" s="60">
        <v>0</v>
      </c>
      <c r="L111" s="60">
        <v>0</v>
      </c>
      <c r="M111" s="60">
        <v>0</v>
      </c>
      <c r="N111" s="60">
        <v>1</v>
      </c>
      <c r="O111" s="60">
        <v>1</v>
      </c>
      <c r="P111" s="61">
        <v>1</v>
      </c>
      <c r="Q111" s="60">
        <v>0</v>
      </c>
      <c r="R111" s="60">
        <v>0</v>
      </c>
      <c r="S111" s="61">
        <v>0</v>
      </c>
      <c r="T111" s="60">
        <v>0</v>
      </c>
      <c r="U111" s="60">
        <v>0</v>
      </c>
      <c r="V111" s="60">
        <v>0</v>
      </c>
      <c r="W111" s="60">
        <v>0</v>
      </c>
      <c r="X111" s="60">
        <v>1</v>
      </c>
      <c r="Y111" s="61">
        <v>1</v>
      </c>
      <c r="Z111" s="60">
        <v>0</v>
      </c>
      <c r="AA111" s="60">
        <v>1</v>
      </c>
      <c r="AB111" s="61">
        <v>1</v>
      </c>
      <c r="AC111" s="60">
        <v>1</v>
      </c>
      <c r="AD111" s="60">
        <v>1</v>
      </c>
      <c r="AE111" s="61">
        <v>1</v>
      </c>
      <c r="AF111" s="60">
        <v>0</v>
      </c>
      <c r="AG111" s="60">
        <v>0</v>
      </c>
      <c r="AH111" s="60">
        <v>0</v>
      </c>
      <c r="AI111" s="60">
        <v>0</v>
      </c>
      <c r="AJ111" s="60">
        <v>0</v>
      </c>
      <c r="AK111" s="61">
        <v>1</v>
      </c>
      <c r="AL111" s="60">
        <v>0</v>
      </c>
      <c r="AM111" s="60">
        <v>0</v>
      </c>
      <c r="AN111" s="61">
        <v>1</v>
      </c>
      <c r="AO111" s="60">
        <v>0</v>
      </c>
      <c r="AP111" s="60">
        <v>0</v>
      </c>
      <c r="AQ111" s="61">
        <v>1</v>
      </c>
      <c r="AR111" s="60">
        <v>0</v>
      </c>
      <c r="AS111" s="60">
        <v>0</v>
      </c>
      <c r="AT111" s="61">
        <v>0</v>
      </c>
      <c r="AU111" s="60">
        <v>1</v>
      </c>
      <c r="AV111" s="60">
        <v>0</v>
      </c>
      <c r="AW111" s="61">
        <v>1</v>
      </c>
      <c r="AX111" s="60">
        <v>1</v>
      </c>
      <c r="AY111" s="60">
        <v>1</v>
      </c>
      <c r="AZ111" s="61">
        <v>1</v>
      </c>
      <c r="BA111" s="60">
        <v>0</v>
      </c>
      <c r="BB111" s="60">
        <v>0</v>
      </c>
      <c r="BC111" s="61">
        <v>0</v>
      </c>
      <c r="BD111" s="60">
        <v>0</v>
      </c>
      <c r="BE111" s="60">
        <v>0</v>
      </c>
      <c r="BF111" s="60">
        <v>0</v>
      </c>
      <c r="BG111" s="60">
        <v>0</v>
      </c>
      <c r="BH111" s="60">
        <v>0</v>
      </c>
      <c r="BI111" s="61">
        <v>1</v>
      </c>
      <c r="BJ111" s="60">
        <v>0</v>
      </c>
      <c r="BK111" s="60">
        <v>0</v>
      </c>
      <c r="BL111" s="61">
        <v>0</v>
      </c>
      <c r="BM111" s="60">
        <v>1</v>
      </c>
      <c r="BN111" s="60">
        <v>1</v>
      </c>
      <c r="BO111" s="61">
        <v>1</v>
      </c>
      <c r="BP111" s="60">
        <v>0</v>
      </c>
      <c r="BQ111" s="60">
        <v>1</v>
      </c>
      <c r="BR111" s="61">
        <v>1</v>
      </c>
      <c r="BS111" s="60">
        <v>0</v>
      </c>
      <c r="BT111" s="60">
        <v>0</v>
      </c>
      <c r="BU111" s="61">
        <v>0</v>
      </c>
      <c r="BV111" s="60">
        <v>0</v>
      </c>
      <c r="BW111" s="60">
        <v>0</v>
      </c>
      <c r="BX111" s="60">
        <v>0</v>
      </c>
      <c r="BY111" s="60">
        <v>0</v>
      </c>
      <c r="BZ111" s="60">
        <v>1</v>
      </c>
      <c r="CA111" s="61">
        <v>1</v>
      </c>
      <c r="CB111" s="60">
        <v>0</v>
      </c>
      <c r="CC111" s="60">
        <v>0</v>
      </c>
      <c r="CD111" s="60">
        <v>0</v>
      </c>
      <c r="CE111" s="60">
        <v>0</v>
      </c>
      <c r="CF111" s="60">
        <v>0</v>
      </c>
      <c r="CG111" s="60">
        <v>0</v>
      </c>
      <c r="CH111" s="60">
        <v>0</v>
      </c>
      <c r="CI111" s="61">
        <v>0</v>
      </c>
      <c r="CJ111" s="61">
        <v>0</v>
      </c>
      <c r="CK111" s="60">
        <v>0</v>
      </c>
      <c r="CL111" s="60">
        <v>0</v>
      </c>
      <c r="CM111" s="61">
        <v>1</v>
      </c>
      <c r="CN111" s="60">
        <v>0</v>
      </c>
      <c r="CO111" s="60">
        <v>0</v>
      </c>
      <c r="CP111" s="61">
        <v>0</v>
      </c>
      <c r="CQ111" s="60">
        <v>1</v>
      </c>
      <c r="CR111" s="60">
        <v>1</v>
      </c>
      <c r="CS111" s="61">
        <v>1</v>
      </c>
      <c r="CT111" s="60">
        <v>1</v>
      </c>
      <c r="CU111" s="60">
        <v>1</v>
      </c>
      <c r="CV111" s="61">
        <v>1</v>
      </c>
      <c r="CW111" s="60">
        <v>0</v>
      </c>
      <c r="CX111" s="60">
        <v>0</v>
      </c>
      <c r="CY111" s="61">
        <v>0</v>
      </c>
      <c r="CZ111" s="60">
        <v>0</v>
      </c>
      <c r="DA111" s="60">
        <v>0</v>
      </c>
      <c r="DB111" s="60">
        <v>0</v>
      </c>
    </row>
    <row r="112" spans="1:106" ht="17.25" customHeight="1">
      <c r="A112" s="28">
        <v>102</v>
      </c>
      <c r="B112" s="139" t="s">
        <v>172</v>
      </c>
      <c r="C112" s="277" t="s">
        <v>292</v>
      </c>
      <c r="D112" s="278"/>
      <c r="E112" s="60">
        <v>0</v>
      </c>
      <c r="F112" s="60">
        <v>1</v>
      </c>
      <c r="G112" s="61">
        <v>1</v>
      </c>
      <c r="H112" s="60">
        <v>0</v>
      </c>
      <c r="I112" s="60">
        <v>0</v>
      </c>
      <c r="J112" s="61">
        <v>0</v>
      </c>
      <c r="K112" s="60">
        <v>1</v>
      </c>
      <c r="L112" s="60">
        <v>1</v>
      </c>
      <c r="M112" s="60">
        <v>1</v>
      </c>
      <c r="N112" s="60">
        <v>0</v>
      </c>
      <c r="O112" s="60">
        <v>0</v>
      </c>
      <c r="P112" s="61">
        <v>0</v>
      </c>
      <c r="Q112" s="60">
        <v>0</v>
      </c>
      <c r="R112" s="60">
        <v>1</v>
      </c>
      <c r="S112" s="61">
        <v>1</v>
      </c>
      <c r="T112" s="60">
        <v>0</v>
      </c>
      <c r="U112" s="60">
        <v>0</v>
      </c>
      <c r="V112" s="60">
        <v>0</v>
      </c>
      <c r="W112" s="60">
        <v>0</v>
      </c>
      <c r="X112" s="60">
        <v>0</v>
      </c>
      <c r="Y112" s="61">
        <v>1</v>
      </c>
      <c r="Z112" s="60">
        <v>0</v>
      </c>
      <c r="AA112" s="60">
        <v>1</v>
      </c>
      <c r="AB112" s="61">
        <v>1</v>
      </c>
      <c r="AC112" s="60">
        <v>0</v>
      </c>
      <c r="AD112" s="60">
        <v>0</v>
      </c>
      <c r="AE112" s="61">
        <v>1</v>
      </c>
      <c r="AF112" s="60">
        <v>0</v>
      </c>
      <c r="AG112" s="60">
        <v>0</v>
      </c>
      <c r="AH112" s="60">
        <v>0</v>
      </c>
      <c r="AI112" s="60">
        <v>0</v>
      </c>
      <c r="AJ112" s="60">
        <v>0</v>
      </c>
      <c r="AK112" s="61">
        <v>0</v>
      </c>
      <c r="AL112" s="60">
        <v>0</v>
      </c>
      <c r="AM112" s="60">
        <v>0</v>
      </c>
      <c r="AN112" s="61">
        <v>1</v>
      </c>
      <c r="AO112" s="60">
        <v>1</v>
      </c>
      <c r="AP112" s="60">
        <v>1</v>
      </c>
      <c r="AQ112" s="61">
        <v>1</v>
      </c>
      <c r="AR112" s="60">
        <v>0</v>
      </c>
      <c r="AS112" s="60">
        <v>0</v>
      </c>
      <c r="AT112" s="61">
        <v>0</v>
      </c>
      <c r="AU112" s="60">
        <v>0</v>
      </c>
      <c r="AV112" s="60">
        <v>0</v>
      </c>
      <c r="AW112" s="61">
        <v>1</v>
      </c>
      <c r="AX112" s="60">
        <v>1</v>
      </c>
      <c r="AY112" s="60">
        <v>1</v>
      </c>
      <c r="AZ112" s="61">
        <v>1</v>
      </c>
      <c r="BA112" s="60">
        <v>0</v>
      </c>
      <c r="BB112" s="60">
        <v>0</v>
      </c>
      <c r="BC112" s="61">
        <v>0</v>
      </c>
      <c r="BD112" s="60">
        <v>1</v>
      </c>
      <c r="BE112" s="60">
        <v>1</v>
      </c>
      <c r="BF112" s="60">
        <v>1</v>
      </c>
      <c r="BG112" s="60">
        <v>0</v>
      </c>
      <c r="BH112" s="60">
        <v>0</v>
      </c>
      <c r="BI112" s="61">
        <v>0</v>
      </c>
      <c r="BJ112" s="60">
        <v>0</v>
      </c>
      <c r="BK112" s="60">
        <v>0</v>
      </c>
      <c r="BL112" s="61">
        <v>0</v>
      </c>
      <c r="BM112" s="60">
        <v>1</v>
      </c>
      <c r="BN112" s="60">
        <v>1</v>
      </c>
      <c r="BO112" s="61">
        <v>1</v>
      </c>
      <c r="BP112" s="60">
        <v>0</v>
      </c>
      <c r="BQ112" s="60">
        <v>1</v>
      </c>
      <c r="BR112" s="61">
        <v>1</v>
      </c>
      <c r="BS112" s="60">
        <v>0</v>
      </c>
      <c r="BT112" s="60">
        <v>0</v>
      </c>
      <c r="BU112" s="61">
        <v>0</v>
      </c>
      <c r="BV112" s="60">
        <v>1</v>
      </c>
      <c r="BW112" s="60">
        <v>1</v>
      </c>
      <c r="BX112" s="60">
        <v>1</v>
      </c>
      <c r="BY112" s="60">
        <v>0</v>
      </c>
      <c r="BZ112" s="60">
        <v>1</v>
      </c>
      <c r="CA112" s="61">
        <v>1</v>
      </c>
      <c r="CB112" s="60">
        <v>0</v>
      </c>
      <c r="CC112" s="60">
        <v>0</v>
      </c>
      <c r="CD112" s="60">
        <v>0</v>
      </c>
      <c r="CE112" s="60">
        <v>1</v>
      </c>
      <c r="CF112" s="60">
        <v>1</v>
      </c>
      <c r="CG112" s="60">
        <v>1</v>
      </c>
      <c r="CH112" s="60">
        <v>0</v>
      </c>
      <c r="CI112" s="61">
        <v>0</v>
      </c>
      <c r="CJ112" s="61">
        <v>0</v>
      </c>
      <c r="CK112" s="60">
        <v>0</v>
      </c>
      <c r="CL112" s="60">
        <v>0</v>
      </c>
      <c r="CM112" s="61">
        <v>0</v>
      </c>
      <c r="CN112" s="60">
        <v>0</v>
      </c>
      <c r="CO112" s="60">
        <v>0</v>
      </c>
      <c r="CP112" s="61">
        <v>0</v>
      </c>
      <c r="CQ112" s="60">
        <v>0</v>
      </c>
      <c r="CR112" s="60">
        <v>0</v>
      </c>
      <c r="CS112" s="61">
        <v>0</v>
      </c>
      <c r="CT112" s="60">
        <v>0</v>
      </c>
      <c r="CU112" s="60">
        <v>0</v>
      </c>
      <c r="CV112" s="61">
        <v>0</v>
      </c>
      <c r="CW112" s="60">
        <v>1</v>
      </c>
      <c r="CX112" s="60">
        <v>1</v>
      </c>
      <c r="CY112" s="61">
        <v>1</v>
      </c>
      <c r="CZ112" s="60">
        <v>1</v>
      </c>
      <c r="DA112" s="60">
        <v>0</v>
      </c>
      <c r="DB112" s="60">
        <v>0</v>
      </c>
    </row>
    <row r="113" spans="1:106">
      <c r="A113" s="28">
        <v>103</v>
      </c>
      <c r="B113" s="139" t="s">
        <v>173</v>
      </c>
      <c r="C113" s="271" t="s">
        <v>293</v>
      </c>
      <c r="D113" s="265"/>
      <c r="E113" s="60">
        <v>0</v>
      </c>
      <c r="F113" s="60">
        <v>1</v>
      </c>
      <c r="G113" s="61">
        <v>1</v>
      </c>
      <c r="H113" s="60">
        <v>1</v>
      </c>
      <c r="I113" s="60">
        <v>0</v>
      </c>
      <c r="J113" s="61">
        <v>1</v>
      </c>
      <c r="K113" s="60">
        <v>0</v>
      </c>
      <c r="L113" s="60">
        <v>0</v>
      </c>
      <c r="M113" s="60">
        <v>0</v>
      </c>
      <c r="N113" s="60">
        <v>1</v>
      </c>
      <c r="O113" s="60">
        <v>1</v>
      </c>
      <c r="P113" s="61">
        <v>0</v>
      </c>
      <c r="Q113" s="60">
        <v>0</v>
      </c>
      <c r="R113" s="60">
        <v>0</v>
      </c>
      <c r="S113" s="61">
        <v>1</v>
      </c>
      <c r="T113" s="60">
        <v>0</v>
      </c>
      <c r="U113" s="60">
        <v>0</v>
      </c>
      <c r="V113" s="60">
        <v>0</v>
      </c>
      <c r="W113" s="60">
        <v>0</v>
      </c>
      <c r="X113" s="60">
        <v>1</v>
      </c>
      <c r="Y113" s="61">
        <v>1</v>
      </c>
      <c r="Z113" s="60">
        <v>0</v>
      </c>
      <c r="AA113" s="60">
        <v>1</v>
      </c>
      <c r="AB113" s="61">
        <v>1</v>
      </c>
      <c r="AC113" s="60">
        <v>0</v>
      </c>
      <c r="AD113" s="60">
        <v>0</v>
      </c>
      <c r="AE113" s="61">
        <v>0</v>
      </c>
      <c r="AF113" s="60">
        <v>0</v>
      </c>
      <c r="AG113" s="60">
        <v>0</v>
      </c>
      <c r="AH113" s="60">
        <v>0</v>
      </c>
      <c r="AI113" s="60">
        <v>0</v>
      </c>
      <c r="AJ113" s="60">
        <v>0</v>
      </c>
      <c r="AK113" s="61">
        <v>0</v>
      </c>
      <c r="AL113" s="60">
        <v>0</v>
      </c>
      <c r="AM113" s="60">
        <v>0</v>
      </c>
      <c r="AN113" s="61">
        <v>1</v>
      </c>
      <c r="AO113" s="60">
        <v>0</v>
      </c>
      <c r="AP113" s="60">
        <v>0</v>
      </c>
      <c r="AQ113" s="61">
        <v>1</v>
      </c>
      <c r="AR113" s="60">
        <v>0</v>
      </c>
      <c r="AS113" s="60">
        <v>0</v>
      </c>
      <c r="AT113" s="61">
        <v>0</v>
      </c>
      <c r="AU113" s="60">
        <v>1</v>
      </c>
      <c r="AV113" s="60">
        <v>0</v>
      </c>
      <c r="AW113" s="61">
        <v>0</v>
      </c>
      <c r="AX113" s="60">
        <v>1</v>
      </c>
      <c r="AY113" s="60">
        <v>1</v>
      </c>
      <c r="AZ113" s="61">
        <v>1</v>
      </c>
      <c r="BA113" s="60">
        <v>0</v>
      </c>
      <c r="BB113" s="60">
        <v>0</v>
      </c>
      <c r="BC113" s="61">
        <v>0</v>
      </c>
      <c r="BD113" s="60">
        <v>1</v>
      </c>
      <c r="BE113" s="60">
        <v>1</v>
      </c>
      <c r="BF113" s="60">
        <v>1</v>
      </c>
      <c r="BG113" s="60">
        <v>0</v>
      </c>
      <c r="BH113" s="60">
        <v>0</v>
      </c>
      <c r="BI113" s="61">
        <v>0</v>
      </c>
      <c r="BJ113" s="60">
        <v>0</v>
      </c>
      <c r="BK113" s="60">
        <v>0</v>
      </c>
      <c r="BL113" s="61">
        <v>0</v>
      </c>
      <c r="BM113" s="60">
        <v>1</v>
      </c>
      <c r="BN113" s="60">
        <v>1</v>
      </c>
      <c r="BO113" s="61">
        <v>1</v>
      </c>
      <c r="BP113" s="60">
        <v>0</v>
      </c>
      <c r="BQ113" s="60">
        <v>1</v>
      </c>
      <c r="BR113" s="61">
        <v>1</v>
      </c>
      <c r="BS113" s="60">
        <v>0</v>
      </c>
      <c r="BT113" s="60">
        <v>0</v>
      </c>
      <c r="BU113" s="61">
        <v>0</v>
      </c>
      <c r="BV113" s="60">
        <v>1</v>
      </c>
      <c r="BW113" s="60">
        <v>1</v>
      </c>
      <c r="BX113" s="60">
        <v>1</v>
      </c>
      <c r="BY113" s="60">
        <v>1</v>
      </c>
      <c r="BZ113" s="60">
        <v>1</v>
      </c>
      <c r="CA113" s="61">
        <v>1</v>
      </c>
      <c r="CB113" s="60">
        <v>0</v>
      </c>
      <c r="CC113" s="60">
        <v>0</v>
      </c>
      <c r="CD113" s="60">
        <v>0</v>
      </c>
      <c r="CE113" s="60">
        <v>1</v>
      </c>
      <c r="CF113" s="60">
        <v>1</v>
      </c>
      <c r="CG113" s="60">
        <v>1</v>
      </c>
      <c r="CH113" s="60">
        <v>0</v>
      </c>
      <c r="CI113" s="61">
        <v>0</v>
      </c>
      <c r="CJ113" s="61">
        <v>0</v>
      </c>
      <c r="CK113" s="60">
        <v>0</v>
      </c>
      <c r="CL113" s="60">
        <v>0</v>
      </c>
      <c r="CM113" s="61">
        <v>0</v>
      </c>
      <c r="CN113" s="60">
        <v>0</v>
      </c>
      <c r="CO113" s="60">
        <v>0</v>
      </c>
      <c r="CP113" s="61">
        <v>0</v>
      </c>
      <c r="CQ113" s="60">
        <v>1</v>
      </c>
      <c r="CR113" s="60">
        <v>1</v>
      </c>
      <c r="CS113" s="61">
        <v>1</v>
      </c>
      <c r="CT113" s="60">
        <v>0</v>
      </c>
      <c r="CU113" s="60">
        <v>0</v>
      </c>
      <c r="CV113" s="61">
        <v>0</v>
      </c>
      <c r="CW113" s="60">
        <v>1</v>
      </c>
      <c r="CX113" s="60">
        <v>1</v>
      </c>
      <c r="CY113" s="61">
        <v>1</v>
      </c>
      <c r="CZ113" s="60">
        <v>0</v>
      </c>
      <c r="DA113" s="60">
        <v>0</v>
      </c>
      <c r="DB113" s="60">
        <v>0</v>
      </c>
    </row>
    <row r="114" spans="1:106">
      <c r="A114" s="28">
        <v>104</v>
      </c>
      <c r="B114" s="139" t="s">
        <v>174</v>
      </c>
      <c r="C114" s="271" t="s">
        <v>294</v>
      </c>
      <c r="D114" s="265"/>
      <c r="E114" s="60">
        <v>0</v>
      </c>
      <c r="F114" s="60">
        <v>1</v>
      </c>
      <c r="G114" s="61">
        <v>1</v>
      </c>
      <c r="H114" s="60">
        <v>1</v>
      </c>
      <c r="I114" s="60">
        <v>0</v>
      </c>
      <c r="J114" s="61">
        <v>1</v>
      </c>
      <c r="K114" s="60">
        <v>0</v>
      </c>
      <c r="L114" s="60">
        <v>0</v>
      </c>
      <c r="M114" s="60">
        <v>0</v>
      </c>
      <c r="N114" s="60">
        <v>1</v>
      </c>
      <c r="O114" s="60">
        <v>1</v>
      </c>
      <c r="P114" s="61">
        <v>1</v>
      </c>
      <c r="Q114" s="60">
        <v>0</v>
      </c>
      <c r="R114" s="60">
        <v>1</v>
      </c>
      <c r="S114" s="61">
        <v>1</v>
      </c>
      <c r="T114" s="60">
        <v>0</v>
      </c>
      <c r="U114" s="60">
        <v>0</v>
      </c>
      <c r="V114" s="60">
        <v>0</v>
      </c>
      <c r="W114" s="60">
        <v>0</v>
      </c>
      <c r="X114" s="60">
        <v>1</v>
      </c>
      <c r="Y114" s="61">
        <v>1</v>
      </c>
      <c r="Z114" s="60">
        <v>0</v>
      </c>
      <c r="AA114" s="60">
        <v>1</v>
      </c>
      <c r="AB114" s="61">
        <v>1</v>
      </c>
      <c r="AC114" s="60">
        <v>0</v>
      </c>
      <c r="AD114" s="60">
        <v>0</v>
      </c>
      <c r="AE114" s="61">
        <v>0</v>
      </c>
      <c r="AF114" s="60">
        <v>0</v>
      </c>
      <c r="AG114" s="60">
        <v>0</v>
      </c>
      <c r="AH114" s="60">
        <v>0</v>
      </c>
      <c r="AI114" s="60">
        <v>0</v>
      </c>
      <c r="AJ114" s="60">
        <v>0</v>
      </c>
      <c r="AK114" s="61">
        <v>0</v>
      </c>
      <c r="AL114" s="60">
        <v>0</v>
      </c>
      <c r="AM114" s="60">
        <v>0</v>
      </c>
      <c r="AN114" s="61">
        <v>1</v>
      </c>
      <c r="AO114" s="60">
        <v>0</v>
      </c>
      <c r="AP114" s="60">
        <v>0</v>
      </c>
      <c r="AQ114" s="61">
        <v>1</v>
      </c>
      <c r="AR114" s="60">
        <v>0</v>
      </c>
      <c r="AS114" s="60">
        <v>0</v>
      </c>
      <c r="AT114" s="61">
        <v>0</v>
      </c>
      <c r="AU114" s="60">
        <v>1</v>
      </c>
      <c r="AV114" s="60">
        <v>0</v>
      </c>
      <c r="AW114" s="61">
        <v>1</v>
      </c>
      <c r="AX114" s="60">
        <v>1</v>
      </c>
      <c r="AY114" s="60">
        <v>1</v>
      </c>
      <c r="AZ114" s="61">
        <v>1</v>
      </c>
      <c r="BA114" s="60">
        <v>0</v>
      </c>
      <c r="BB114" s="60">
        <v>0</v>
      </c>
      <c r="BC114" s="61">
        <v>0</v>
      </c>
      <c r="BD114" s="60">
        <v>1</v>
      </c>
      <c r="BE114" s="60">
        <v>1</v>
      </c>
      <c r="BF114" s="60">
        <v>1</v>
      </c>
      <c r="BG114" s="60">
        <v>0</v>
      </c>
      <c r="BH114" s="60">
        <v>0</v>
      </c>
      <c r="BI114" s="61">
        <v>0</v>
      </c>
      <c r="BJ114" s="60">
        <v>0</v>
      </c>
      <c r="BK114" s="60">
        <v>0</v>
      </c>
      <c r="BL114" s="61">
        <v>0</v>
      </c>
      <c r="BM114" s="60">
        <v>1</v>
      </c>
      <c r="BN114" s="60">
        <v>1</v>
      </c>
      <c r="BO114" s="61">
        <v>1</v>
      </c>
      <c r="BP114" s="60">
        <v>0</v>
      </c>
      <c r="BQ114" s="60">
        <v>1</v>
      </c>
      <c r="BR114" s="61">
        <v>1</v>
      </c>
      <c r="BS114" s="60">
        <v>0</v>
      </c>
      <c r="BT114" s="60">
        <v>0</v>
      </c>
      <c r="BU114" s="61">
        <v>0</v>
      </c>
      <c r="BV114" s="60">
        <v>1</v>
      </c>
      <c r="BW114" s="60">
        <v>1</v>
      </c>
      <c r="BX114" s="60">
        <v>1</v>
      </c>
      <c r="BY114" s="60">
        <v>1</v>
      </c>
      <c r="BZ114" s="60">
        <v>1</v>
      </c>
      <c r="CA114" s="61">
        <v>1</v>
      </c>
      <c r="CB114" s="60">
        <v>0</v>
      </c>
      <c r="CC114" s="60">
        <v>0</v>
      </c>
      <c r="CD114" s="60">
        <v>0</v>
      </c>
      <c r="CE114" s="60">
        <v>1</v>
      </c>
      <c r="CF114" s="60">
        <v>1</v>
      </c>
      <c r="CG114" s="60">
        <v>1</v>
      </c>
      <c r="CH114" s="60">
        <v>0</v>
      </c>
      <c r="CI114" s="61">
        <v>0</v>
      </c>
      <c r="CJ114" s="61">
        <v>0</v>
      </c>
      <c r="CK114" s="60">
        <v>0</v>
      </c>
      <c r="CL114" s="60">
        <v>0</v>
      </c>
      <c r="CM114" s="61">
        <v>0</v>
      </c>
      <c r="CN114" s="60">
        <v>0</v>
      </c>
      <c r="CO114" s="60">
        <v>0</v>
      </c>
      <c r="CP114" s="61">
        <v>0</v>
      </c>
      <c r="CQ114" s="60">
        <v>1</v>
      </c>
      <c r="CR114" s="60">
        <v>1</v>
      </c>
      <c r="CS114" s="61">
        <v>1</v>
      </c>
      <c r="CT114" s="60">
        <v>0</v>
      </c>
      <c r="CU114" s="60">
        <v>0</v>
      </c>
      <c r="CV114" s="61">
        <v>0</v>
      </c>
      <c r="CW114" s="60">
        <v>1</v>
      </c>
      <c r="CX114" s="60">
        <v>1</v>
      </c>
      <c r="CY114" s="61">
        <v>1</v>
      </c>
      <c r="CZ114" s="60">
        <v>0</v>
      </c>
      <c r="DA114" s="60">
        <v>1</v>
      </c>
      <c r="DB114" s="60">
        <v>1</v>
      </c>
    </row>
    <row r="115" spans="1:106">
      <c r="A115" s="28">
        <v>105</v>
      </c>
      <c r="B115" s="139" t="s">
        <v>175</v>
      </c>
      <c r="C115" s="271" t="s">
        <v>295</v>
      </c>
      <c r="D115" s="265"/>
      <c r="E115" s="60">
        <v>0</v>
      </c>
      <c r="F115" s="60">
        <v>1</v>
      </c>
      <c r="G115" s="61">
        <v>1</v>
      </c>
      <c r="H115" s="60">
        <v>0</v>
      </c>
      <c r="I115" s="60">
        <v>0</v>
      </c>
      <c r="J115" s="61">
        <v>0</v>
      </c>
      <c r="K115" s="60">
        <v>1</v>
      </c>
      <c r="L115" s="60">
        <v>1</v>
      </c>
      <c r="M115" s="60">
        <v>1</v>
      </c>
      <c r="N115" s="60">
        <v>0</v>
      </c>
      <c r="O115" s="60">
        <v>0</v>
      </c>
      <c r="P115" s="61">
        <v>0</v>
      </c>
      <c r="Q115" s="60">
        <v>1</v>
      </c>
      <c r="R115" s="60">
        <v>1</v>
      </c>
      <c r="S115" s="61">
        <v>1</v>
      </c>
      <c r="T115" s="60">
        <v>0</v>
      </c>
      <c r="U115" s="60">
        <v>0</v>
      </c>
      <c r="V115" s="60">
        <v>0</v>
      </c>
      <c r="W115" s="60">
        <v>0</v>
      </c>
      <c r="X115" s="60">
        <v>1</v>
      </c>
      <c r="Y115" s="61">
        <v>1</v>
      </c>
      <c r="Z115" s="60">
        <v>0</v>
      </c>
      <c r="AA115" s="60">
        <v>1</v>
      </c>
      <c r="AB115" s="61">
        <v>1</v>
      </c>
      <c r="AC115" s="60">
        <v>1</v>
      </c>
      <c r="AD115" s="60">
        <v>1</v>
      </c>
      <c r="AE115" s="61">
        <v>1</v>
      </c>
      <c r="AF115" s="60">
        <v>0</v>
      </c>
      <c r="AG115" s="60">
        <v>0</v>
      </c>
      <c r="AH115" s="60">
        <v>0</v>
      </c>
      <c r="AI115" s="60">
        <v>0</v>
      </c>
      <c r="AJ115" s="60">
        <v>0</v>
      </c>
      <c r="AK115" s="61">
        <v>0</v>
      </c>
      <c r="AL115" s="60">
        <v>0</v>
      </c>
      <c r="AM115" s="60">
        <v>1</v>
      </c>
      <c r="AN115" s="61">
        <v>1</v>
      </c>
      <c r="AO115" s="60">
        <v>0</v>
      </c>
      <c r="AP115" s="60">
        <v>1</v>
      </c>
      <c r="AQ115" s="61">
        <v>1</v>
      </c>
      <c r="AR115" s="60">
        <v>0</v>
      </c>
      <c r="AS115" s="60">
        <v>0</v>
      </c>
      <c r="AT115" s="61">
        <v>0</v>
      </c>
      <c r="AU115" s="60">
        <v>0</v>
      </c>
      <c r="AV115" s="60">
        <v>0</v>
      </c>
      <c r="AW115" s="61">
        <v>1</v>
      </c>
      <c r="AX115" s="60">
        <v>1</v>
      </c>
      <c r="AY115" s="60">
        <v>1</v>
      </c>
      <c r="AZ115" s="61">
        <v>1</v>
      </c>
      <c r="BA115" s="60">
        <v>0</v>
      </c>
      <c r="BB115" s="60">
        <v>0</v>
      </c>
      <c r="BC115" s="61">
        <v>0</v>
      </c>
      <c r="BD115" s="60">
        <v>0</v>
      </c>
      <c r="BE115" s="60">
        <v>0</v>
      </c>
      <c r="BF115" s="60">
        <v>0</v>
      </c>
      <c r="BG115" s="60">
        <v>0</v>
      </c>
      <c r="BH115" s="60">
        <v>0</v>
      </c>
      <c r="BI115" s="61">
        <v>0</v>
      </c>
      <c r="BJ115" s="60">
        <v>0</v>
      </c>
      <c r="BK115" s="60">
        <v>0</v>
      </c>
      <c r="BL115" s="61">
        <v>0</v>
      </c>
      <c r="BM115" s="60">
        <v>0</v>
      </c>
      <c r="BN115" s="60">
        <v>0</v>
      </c>
      <c r="BO115" s="61">
        <v>0</v>
      </c>
      <c r="BP115" s="60">
        <v>0</v>
      </c>
      <c r="BQ115" s="60">
        <v>1</v>
      </c>
      <c r="BR115" s="61">
        <v>1</v>
      </c>
      <c r="BS115" s="60">
        <v>0</v>
      </c>
      <c r="BT115" s="60">
        <v>0</v>
      </c>
      <c r="BU115" s="61">
        <v>0</v>
      </c>
      <c r="BV115" s="60">
        <v>0</v>
      </c>
      <c r="BW115" s="60">
        <v>0</v>
      </c>
      <c r="BX115" s="60">
        <v>0</v>
      </c>
      <c r="BY115" s="60">
        <v>0</v>
      </c>
      <c r="BZ115" s="60">
        <v>0</v>
      </c>
      <c r="CA115" s="61">
        <v>1</v>
      </c>
      <c r="CB115" s="60">
        <v>0</v>
      </c>
      <c r="CC115" s="60">
        <v>0</v>
      </c>
      <c r="CD115" s="60">
        <v>0</v>
      </c>
      <c r="CE115" s="60">
        <v>0</v>
      </c>
      <c r="CF115" s="60">
        <v>0</v>
      </c>
      <c r="CG115" s="60">
        <v>0</v>
      </c>
      <c r="CH115" s="60">
        <v>0</v>
      </c>
      <c r="CI115" s="61">
        <v>0</v>
      </c>
      <c r="CJ115" s="61">
        <v>0</v>
      </c>
      <c r="CK115" s="60">
        <v>0</v>
      </c>
      <c r="CL115" s="60">
        <v>0</v>
      </c>
      <c r="CM115" s="61">
        <v>0</v>
      </c>
      <c r="CN115" s="60">
        <v>0</v>
      </c>
      <c r="CO115" s="60">
        <v>0</v>
      </c>
      <c r="CP115" s="61">
        <v>0</v>
      </c>
      <c r="CQ115" s="60">
        <v>0</v>
      </c>
      <c r="CR115" s="60">
        <v>0</v>
      </c>
      <c r="CS115" s="61">
        <v>0</v>
      </c>
      <c r="CT115" s="60">
        <v>0</v>
      </c>
      <c r="CU115" s="60">
        <v>0</v>
      </c>
      <c r="CV115" s="61">
        <v>0</v>
      </c>
      <c r="CW115" s="60">
        <v>1</v>
      </c>
      <c r="CX115" s="60">
        <v>1</v>
      </c>
      <c r="CY115" s="61">
        <v>1</v>
      </c>
      <c r="CZ115" s="60">
        <v>0</v>
      </c>
      <c r="DA115" s="60">
        <v>0</v>
      </c>
      <c r="DB115" s="60">
        <v>0</v>
      </c>
    </row>
    <row r="116" spans="1:106">
      <c r="A116" s="28">
        <v>106</v>
      </c>
      <c r="B116" s="139" t="s">
        <v>176</v>
      </c>
      <c r="C116" s="271" t="s">
        <v>296</v>
      </c>
      <c r="D116" s="265"/>
      <c r="E116" s="60">
        <v>1</v>
      </c>
      <c r="F116" s="60">
        <v>1</v>
      </c>
      <c r="G116" s="61">
        <v>1</v>
      </c>
      <c r="H116" s="60">
        <v>1</v>
      </c>
      <c r="I116" s="60">
        <v>0</v>
      </c>
      <c r="J116" s="61">
        <v>1</v>
      </c>
      <c r="K116" s="60">
        <v>0</v>
      </c>
      <c r="L116" s="60">
        <v>0</v>
      </c>
      <c r="M116" s="60">
        <v>0</v>
      </c>
      <c r="N116" s="60">
        <v>1</v>
      </c>
      <c r="O116" s="60">
        <v>0</v>
      </c>
      <c r="P116" s="61">
        <v>0</v>
      </c>
      <c r="Q116" s="60">
        <v>0</v>
      </c>
      <c r="R116" s="60">
        <v>1</v>
      </c>
      <c r="S116" s="61">
        <v>1</v>
      </c>
      <c r="T116" s="60">
        <v>0</v>
      </c>
      <c r="U116" s="60">
        <v>0</v>
      </c>
      <c r="V116" s="60">
        <v>0</v>
      </c>
      <c r="W116" s="60">
        <v>0</v>
      </c>
      <c r="X116" s="60">
        <v>0</v>
      </c>
      <c r="Y116" s="61">
        <v>1</v>
      </c>
      <c r="Z116" s="60">
        <v>0</v>
      </c>
      <c r="AA116" s="60">
        <v>1</v>
      </c>
      <c r="AB116" s="61">
        <v>1</v>
      </c>
      <c r="AC116" s="60">
        <v>0</v>
      </c>
      <c r="AD116" s="60">
        <v>0</v>
      </c>
      <c r="AE116" s="61">
        <v>0</v>
      </c>
      <c r="AF116" s="60">
        <v>0</v>
      </c>
      <c r="AG116" s="60">
        <v>0</v>
      </c>
      <c r="AH116" s="60">
        <v>0</v>
      </c>
      <c r="AI116" s="60">
        <v>0</v>
      </c>
      <c r="AJ116" s="60">
        <v>0</v>
      </c>
      <c r="AK116" s="61">
        <v>0</v>
      </c>
      <c r="AL116" s="60">
        <v>0</v>
      </c>
      <c r="AM116" s="60">
        <v>1</v>
      </c>
      <c r="AN116" s="61">
        <v>1</v>
      </c>
      <c r="AO116" s="60">
        <v>0</v>
      </c>
      <c r="AP116" s="60">
        <v>0</v>
      </c>
      <c r="AQ116" s="61">
        <v>1</v>
      </c>
      <c r="AR116" s="60">
        <v>0</v>
      </c>
      <c r="AS116" s="60">
        <v>0</v>
      </c>
      <c r="AT116" s="61">
        <v>1</v>
      </c>
      <c r="AU116" s="60">
        <v>0</v>
      </c>
      <c r="AV116" s="60">
        <v>0</v>
      </c>
      <c r="AW116" s="61">
        <v>1</v>
      </c>
      <c r="AX116" s="60">
        <v>1</v>
      </c>
      <c r="AY116" s="60">
        <v>1</v>
      </c>
      <c r="AZ116" s="61">
        <v>1</v>
      </c>
      <c r="BA116" s="60">
        <v>0</v>
      </c>
      <c r="BB116" s="60">
        <v>0</v>
      </c>
      <c r="BC116" s="61">
        <v>0</v>
      </c>
      <c r="BD116" s="60">
        <v>0</v>
      </c>
      <c r="BE116" s="60">
        <v>0</v>
      </c>
      <c r="BF116" s="60">
        <v>0</v>
      </c>
      <c r="BG116" s="60">
        <v>0</v>
      </c>
      <c r="BH116" s="60">
        <v>0</v>
      </c>
      <c r="BI116" s="61">
        <v>0</v>
      </c>
      <c r="BJ116" s="60">
        <v>0</v>
      </c>
      <c r="BK116" s="60">
        <v>0</v>
      </c>
      <c r="BL116" s="61">
        <v>0</v>
      </c>
      <c r="BM116" s="60">
        <v>1</v>
      </c>
      <c r="BN116" s="60">
        <v>1</v>
      </c>
      <c r="BO116" s="61">
        <v>0</v>
      </c>
      <c r="BP116" s="60">
        <v>0</v>
      </c>
      <c r="BQ116" s="60">
        <v>1</v>
      </c>
      <c r="BR116" s="61">
        <v>1</v>
      </c>
      <c r="BS116" s="60">
        <v>0</v>
      </c>
      <c r="BT116" s="60">
        <v>0</v>
      </c>
      <c r="BU116" s="61">
        <v>0</v>
      </c>
      <c r="BV116" s="60">
        <v>0</v>
      </c>
      <c r="BW116" s="60">
        <v>0</v>
      </c>
      <c r="BX116" s="60">
        <v>0</v>
      </c>
      <c r="BY116" s="60">
        <v>0</v>
      </c>
      <c r="BZ116" s="60">
        <v>1</v>
      </c>
      <c r="CA116" s="61">
        <v>1</v>
      </c>
      <c r="CB116" s="60">
        <v>0</v>
      </c>
      <c r="CC116" s="60">
        <v>0</v>
      </c>
      <c r="CD116" s="60">
        <v>0</v>
      </c>
      <c r="CE116" s="60">
        <v>0</v>
      </c>
      <c r="CF116" s="60">
        <v>0</v>
      </c>
      <c r="CG116" s="60">
        <v>0</v>
      </c>
      <c r="CH116" s="60">
        <v>0</v>
      </c>
      <c r="CI116" s="61">
        <v>0</v>
      </c>
      <c r="CJ116" s="61">
        <v>0</v>
      </c>
      <c r="CK116" s="60">
        <v>0</v>
      </c>
      <c r="CL116" s="60">
        <v>0</v>
      </c>
      <c r="CM116" s="61">
        <v>0</v>
      </c>
      <c r="CN116" s="60">
        <v>0</v>
      </c>
      <c r="CO116" s="60">
        <v>0</v>
      </c>
      <c r="CP116" s="61">
        <v>0</v>
      </c>
      <c r="CQ116" s="60">
        <v>0</v>
      </c>
      <c r="CR116" s="60">
        <v>0</v>
      </c>
      <c r="CS116" s="61">
        <v>0</v>
      </c>
      <c r="CT116" s="60">
        <v>0</v>
      </c>
      <c r="CU116" s="60">
        <v>0</v>
      </c>
      <c r="CV116" s="61">
        <v>0</v>
      </c>
      <c r="CW116" s="60">
        <v>0</v>
      </c>
      <c r="CX116" s="60">
        <v>0</v>
      </c>
      <c r="CY116" s="61">
        <v>0</v>
      </c>
      <c r="CZ116" s="60">
        <v>0</v>
      </c>
      <c r="DA116" s="60">
        <v>0</v>
      </c>
      <c r="DB116" s="60">
        <v>0</v>
      </c>
    </row>
    <row r="117" spans="1:106">
      <c r="A117" s="28">
        <v>107</v>
      </c>
      <c r="B117" s="268" t="s">
        <v>177</v>
      </c>
      <c r="C117" s="271" t="s">
        <v>297</v>
      </c>
      <c r="D117" s="265"/>
      <c r="E117" s="60">
        <v>0</v>
      </c>
      <c r="F117" s="60">
        <v>1</v>
      </c>
      <c r="G117" s="61">
        <v>1</v>
      </c>
      <c r="H117" s="60">
        <v>1</v>
      </c>
      <c r="I117" s="60">
        <v>0</v>
      </c>
      <c r="J117" s="61">
        <v>1</v>
      </c>
      <c r="K117" s="60">
        <v>1</v>
      </c>
      <c r="L117" s="60">
        <v>1</v>
      </c>
      <c r="M117" s="60">
        <v>1</v>
      </c>
      <c r="N117" s="60">
        <v>1</v>
      </c>
      <c r="O117" s="60">
        <v>1</v>
      </c>
      <c r="P117" s="61">
        <v>1</v>
      </c>
      <c r="Q117" s="60">
        <v>1</v>
      </c>
      <c r="R117" s="60">
        <v>1</v>
      </c>
      <c r="S117" s="61">
        <v>1</v>
      </c>
      <c r="T117" s="60">
        <v>1</v>
      </c>
      <c r="U117" s="60">
        <v>1</v>
      </c>
      <c r="V117" s="61">
        <v>1</v>
      </c>
      <c r="W117" s="60">
        <v>1</v>
      </c>
      <c r="X117" s="60">
        <v>0</v>
      </c>
      <c r="Y117" s="61">
        <v>1</v>
      </c>
      <c r="Z117" s="60">
        <v>1</v>
      </c>
      <c r="AA117" s="60">
        <v>1</v>
      </c>
      <c r="AB117" s="61">
        <v>1</v>
      </c>
      <c r="AC117" s="60">
        <v>1</v>
      </c>
      <c r="AD117" s="60">
        <v>1</v>
      </c>
      <c r="AE117" s="61">
        <v>1</v>
      </c>
      <c r="AF117" s="60">
        <v>1</v>
      </c>
      <c r="AG117" s="60">
        <v>1</v>
      </c>
      <c r="AH117" s="60">
        <v>1</v>
      </c>
      <c r="AI117" s="60">
        <v>0</v>
      </c>
      <c r="AJ117" s="60">
        <v>0</v>
      </c>
      <c r="AK117" s="61">
        <v>0</v>
      </c>
      <c r="AL117" s="60">
        <v>1</v>
      </c>
      <c r="AM117" s="60">
        <v>1</v>
      </c>
      <c r="AN117" s="61">
        <v>1</v>
      </c>
      <c r="AO117" s="60">
        <v>1</v>
      </c>
      <c r="AP117" s="60">
        <v>1</v>
      </c>
      <c r="AQ117" s="61">
        <v>1</v>
      </c>
      <c r="AR117" s="60">
        <v>1</v>
      </c>
      <c r="AS117" s="60">
        <v>1</v>
      </c>
      <c r="AT117" s="61">
        <v>1</v>
      </c>
      <c r="AU117" s="60">
        <v>1</v>
      </c>
      <c r="AV117" s="60">
        <v>1</v>
      </c>
      <c r="AW117" s="61">
        <v>1</v>
      </c>
      <c r="AX117" s="60">
        <v>1</v>
      </c>
      <c r="AY117" s="60">
        <v>1</v>
      </c>
      <c r="AZ117" s="61">
        <v>1</v>
      </c>
      <c r="BA117" s="60">
        <v>1</v>
      </c>
      <c r="BB117" s="60">
        <v>1</v>
      </c>
      <c r="BC117" s="61">
        <v>1</v>
      </c>
      <c r="BD117" s="60">
        <v>1</v>
      </c>
      <c r="BE117" s="60">
        <v>1</v>
      </c>
      <c r="BF117" s="60">
        <v>1</v>
      </c>
      <c r="BG117" s="60">
        <v>0</v>
      </c>
      <c r="BH117" s="60">
        <v>1</v>
      </c>
      <c r="BI117" s="61">
        <v>1</v>
      </c>
      <c r="BJ117" s="60">
        <v>0</v>
      </c>
      <c r="BK117" s="60">
        <v>0</v>
      </c>
      <c r="BL117" s="61">
        <v>0</v>
      </c>
      <c r="BM117" s="60">
        <v>1</v>
      </c>
      <c r="BN117" s="60">
        <v>1</v>
      </c>
      <c r="BO117" s="61">
        <v>1</v>
      </c>
      <c r="BP117" s="60">
        <v>0</v>
      </c>
      <c r="BQ117" s="60">
        <v>1</v>
      </c>
      <c r="BR117" s="61">
        <v>1</v>
      </c>
      <c r="BS117" s="60">
        <v>1</v>
      </c>
      <c r="BT117" s="60">
        <v>1</v>
      </c>
      <c r="BU117" s="61">
        <v>1</v>
      </c>
      <c r="BV117" s="60">
        <v>1</v>
      </c>
      <c r="BW117" s="60">
        <v>1</v>
      </c>
      <c r="BX117" s="60">
        <v>1</v>
      </c>
      <c r="BY117" s="60">
        <v>1</v>
      </c>
      <c r="BZ117" s="60">
        <v>0</v>
      </c>
      <c r="CA117" s="61">
        <v>1</v>
      </c>
      <c r="CB117" s="60">
        <v>0</v>
      </c>
      <c r="CC117" s="60">
        <v>0</v>
      </c>
      <c r="CD117" s="60">
        <v>0</v>
      </c>
      <c r="CE117" s="60">
        <v>1</v>
      </c>
      <c r="CF117" s="60">
        <v>1</v>
      </c>
      <c r="CG117" s="60">
        <v>1</v>
      </c>
      <c r="CH117" s="60">
        <v>1</v>
      </c>
      <c r="CI117" s="61">
        <v>1</v>
      </c>
      <c r="CJ117" s="61">
        <v>1</v>
      </c>
      <c r="CK117" s="60">
        <v>0</v>
      </c>
      <c r="CL117" s="60">
        <v>1</v>
      </c>
      <c r="CM117" s="61">
        <v>1</v>
      </c>
      <c r="CN117" s="60">
        <v>0</v>
      </c>
      <c r="CO117" s="60">
        <v>1</v>
      </c>
      <c r="CP117" s="61">
        <v>1</v>
      </c>
      <c r="CQ117" s="60">
        <v>0</v>
      </c>
      <c r="CR117" s="60">
        <v>1</v>
      </c>
      <c r="CS117" s="61">
        <v>1</v>
      </c>
      <c r="CT117" s="60">
        <v>0</v>
      </c>
      <c r="CU117" s="60">
        <v>0</v>
      </c>
      <c r="CV117" s="61">
        <v>0</v>
      </c>
      <c r="CW117" s="60">
        <v>1</v>
      </c>
      <c r="CX117" s="60">
        <v>1</v>
      </c>
      <c r="CY117" s="61">
        <v>1</v>
      </c>
      <c r="CZ117" s="60">
        <v>0</v>
      </c>
      <c r="DA117" s="60">
        <v>0</v>
      </c>
      <c r="DB117" s="60">
        <v>0</v>
      </c>
    </row>
    <row r="118" spans="1:106">
      <c r="A118" s="28">
        <v>108</v>
      </c>
      <c r="B118" s="270"/>
      <c r="C118" s="271" t="s">
        <v>298</v>
      </c>
      <c r="D118" s="265"/>
      <c r="E118" s="60">
        <v>0</v>
      </c>
      <c r="F118" s="60">
        <v>1</v>
      </c>
      <c r="G118" s="61">
        <v>1</v>
      </c>
      <c r="H118" s="60">
        <v>0</v>
      </c>
      <c r="I118" s="60">
        <v>0</v>
      </c>
      <c r="J118" s="61">
        <v>1</v>
      </c>
      <c r="K118" s="60">
        <v>0</v>
      </c>
      <c r="L118" s="60">
        <v>0</v>
      </c>
      <c r="M118" s="60">
        <v>0</v>
      </c>
      <c r="N118" s="60">
        <v>0</v>
      </c>
      <c r="O118" s="60">
        <v>1</v>
      </c>
      <c r="P118" s="61">
        <v>1</v>
      </c>
      <c r="Q118" s="60">
        <v>0</v>
      </c>
      <c r="R118" s="60">
        <v>1</v>
      </c>
      <c r="S118" s="61">
        <v>1</v>
      </c>
      <c r="T118" s="60">
        <v>0</v>
      </c>
      <c r="U118" s="60">
        <v>0</v>
      </c>
      <c r="V118" s="60">
        <v>0</v>
      </c>
      <c r="W118" s="60">
        <v>0</v>
      </c>
      <c r="X118" s="60">
        <v>0</v>
      </c>
      <c r="Y118" s="61">
        <v>1</v>
      </c>
      <c r="Z118" s="60">
        <v>1</v>
      </c>
      <c r="AA118" s="60">
        <v>1</v>
      </c>
      <c r="AB118" s="61">
        <v>1</v>
      </c>
      <c r="AC118" s="60">
        <v>1</v>
      </c>
      <c r="AD118" s="60">
        <v>1</v>
      </c>
      <c r="AE118" s="61">
        <v>1</v>
      </c>
      <c r="AF118" s="60">
        <v>1</v>
      </c>
      <c r="AG118" s="60">
        <v>1</v>
      </c>
      <c r="AH118" s="60">
        <v>1</v>
      </c>
      <c r="AI118" s="60">
        <v>0</v>
      </c>
      <c r="AJ118" s="60">
        <v>0</v>
      </c>
      <c r="AK118" s="61">
        <v>0</v>
      </c>
      <c r="AL118" s="60">
        <v>0</v>
      </c>
      <c r="AM118" s="60">
        <v>1</v>
      </c>
      <c r="AN118" s="61">
        <v>1</v>
      </c>
      <c r="AO118" s="60">
        <v>1</v>
      </c>
      <c r="AP118" s="60">
        <v>1</v>
      </c>
      <c r="AQ118" s="61">
        <v>1</v>
      </c>
      <c r="AR118" s="60">
        <v>1</v>
      </c>
      <c r="AS118" s="60">
        <v>1</v>
      </c>
      <c r="AT118" s="61">
        <v>1</v>
      </c>
      <c r="AU118" s="60">
        <v>0</v>
      </c>
      <c r="AV118" s="60">
        <v>1</v>
      </c>
      <c r="AW118" s="61">
        <v>1</v>
      </c>
      <c r="AX118" s="60">
        <v>1</v>
      </c>
      <c r="AY118" s="60">
        <v>1</v>
      </c>
      <c r="AZ118" s="61">
        <v>1</v>
      </c>
      <c r="BA118" s="60">
        <v>0</v>
      </c>
      <c r="BB118" s="60">
        <v>0</v>
      </c>
      <c r="BC118" s="61">
        <v>0</v>
      </c>
      <c r="BD118" s="60">
        <v>1</v>
      </c>
      <c r="BE118" s="60">
        <v>1</v>
      </c>
      <c r="BF118" s="60">
        <v>1</v>
      </c>
      <c r="BG118" s="60">
        <v>0</v>
      </c>
      <c r="BH118" s="60">
        <v>0</v>
      </c>
      <c r="BI118" s="61">
        <v>0</v>
      </c>
      <c r="BJ118" s="60">
        <v>0</v>
      </c>
      <c r="BK118" s="60">
        <v>0</v>
      </c>
      <c r="BL118" s="61">
        <v>0</v>
      </c>
      <c r="BM118" s="60">
        <v>1</v>
      </c>
      <c r="BN118" s="60">
        <v>1</v>
      </c>
      <c r="BO118" s="61">
        <v>1</v>
      </c>
      <c r="BP118" s="60">
        <v>0</v>
      </c>
      <c r="BQ118" s="60">
        <v>1</v>
      </c>
      <c r="BR118" s="61">
        <v>1</v>
      </c>
      <c r="BS118" s="60">
        <v>1</v>
      </c>
      <c r="BT118" s="60">
        <v>1</v>
      </c>
      <c r="BU118" s="61">
        <v>1</v>
      </c>
      <c r="BV118" s="60">
        <v>1</v>
      </c>
      <c r="BW118" s="60">
        <v>1</v>
      </c>
      <c r="BX118" s="60">
        <v>1</v>
      </c>
      <c r="BY118" s="60">
        <v>1</v>
      </c>
      <c r="BZ118" s="60">
        <v>1</v>
      </c>
      <c r="CA118" s="61">
        <v>1</v>
      </c>
      <c r="CB118" s="60">
        <v>0</v>
      </c>
      <c r="CC118" s="60">
        <v>0</v>
      </c>
      <c r="CD118" s="60">
        <v>0</v>
      </c>
      <c r="CE118" s="60">
        <v>1</v>
      </c>
      <c r="CF118" s="60">
        <v>1</v>
      </c>
      <c r="CG118" s="60">
        <v>1</v>
      </c>
      <c r="CH118" s="60">
        <v>0</v>
      </c>
      <c r="CI118" s="61">
        <v>0</v>
      </c>
      <c r="CJ118" s="61">
        <v>0</v>
      </c>
      <c r="CK118" s="60">
        <v>0</v>
      </c>
      <c r="CL118" s="60">
        <v>0</v>
      </c>
      <c r="CM118" s="61">
        <v>0</v>
      </c>
      <c r="CN118" s="60">
        <v>0</v>
      </c>
      <c r="CO118" s="60">
        <v>0</v>
      </c>
      <c r="CP118" s="61">
        <v>1</v>
      </c>
      <c r="CQ118" s="60">
        <v>0</v>
      </c>
      <c r="CR118" s="60">
        <v>0</v>
      </c>
      <c r="CS118" s="61">
        <v>0</v>
      </c>
      <c r="CT118" s="60">
        <v>0</v>
      </c>
      <c r="CU118" s="60">
        <v>0</v>
      </c>
      <c r="CV118" s="61">
        <v>0</v>
      </c>
      <c r="CW118" s="60">
        <v>0</v>
      </c>
      <c r="CX118" s="60">
        <v>0</v>
      </c>
      <c r="CY118" s="61">
        <v>0</v>
      </c>
      <c r="CZ118" s="60">
        <v>0</v>
      </c>
      <c r="DA118" s="60">
        <v>0</v>
      </c>
      <c r="DB118" s="60">
        <v>0</v>
      </c>
    </row>
    <row r="119" spans="1:106">
      <c r="A119" s="28">
        <v>109</v>
      </c>
      <c r="B119" s="268" t="s">
        <v>178</v>
      </c>
      <c r="C119" s="271" t="s">
        <v>299</v>
      </c>
      <c r="D119" s="265"/>
      <c r="E119" s="60">
        <v>1</v>
      </c>
      <c r="F119" s="60">
        <v>1</v>
      </c>
      <c r="G119" s="61">
        <v>1</v>
      </c>
      <c r="H119" s="60">
        <v>1</v>
      </c>
      <c r="I119" s="60">
        <v>0</v>
      </c>
      <c r="J119" s="61">
        <v>1</v>
      </c>
      <c r="K119" s="60">
        <v>0</v>
      </c>
      <c r="L119" s="60">
        <v>0</v>
      </c>
      <c r="M119" s="60">
        <v>0</v>
      </c>
      <c r="N119" s="60">
        <v>0</v>
      </c>
      <c r="O119" s="60">
        <v>0</v>
      </c>
      <c r="P119" s="61">
        <v>0</v>
      </c>
      <c r="Q119" s="60">
        <v>0</v>
      </c>
      <c r="R119" s="60">
        <v>1</v>
      </c>
      <c r="S119" s="61">
        <v>1</v>
      </c>
      <c r="T119" s="60">
        <v>0</v>
      </c>
      <c r="U119" s="60">
        <v>0</v>
      </c>
      <c r="V119" s="60">
        <v>0</v>
      </c>
      <c r="W119" s="60">
        <v>0</v>
      </c>
      <c r="X119" s="60">
        <v>0</v>
      </c>
      <c r="Y119" s="61">
        <v>1</v>
      </c>
      <c r="Z119" s="60">
        <v>0</v>
      </c>
      <c r="AA119" s="60">
        <v>1</v>
      </c>
      <c r="AB119" s="61">
        <v>1</v>
      </c>
      <c r="AC119" s="60">
        <v>0</v>
      </c>
      <c r="AD119" s="60">
        <v>0</v>
      </c>
      <c r="AE119" s="61">
        <v>0</v>
      </c>
      <c r="AF119" s="60">
        <v>0</v>
      </c>
      <c r="AG119" s="60">
        <v>0</v>
      </c>
      <c r="AH119" s="60">
        <v>0</v>
      </c>
      <c r="AI119" s="60">
        <v>0</v>
      </c>
      <c r="AJ119" s="60">
        <v>0</v>
      </c>
      <c r="AK119" s="61">
        <v>0</v>
      </c>
      <c r="AL119" s="60">
        <v>0</v>
      </c>
      <c r="AM119" s="60">
        <v>1</v>
      </c>
      <c r="AN119" s="61">
        <v>1</v>
      </c>
      <c r="AO119" s="60">
        <v>0</v>
      </c>
      <c r="AP119" s="60">
        <v>0</v>
      </c>
      <c r="AQ119" s="61">
        <v>0</v>
      </c>
      <c r="AR119" s="60">
        <v>0</v>
      </c>
      <c r="AS119" s="60">
        <v>1</v>
      </c>
      <c r="AT119" s="61">
        <v>1</v>
      </c>
      <c r="AU119" s="60">
        <v>0</v>
      </c>
      <c r="AV119" s="60">
        <v>0</v>
      </c>
      <c r="AW119" s="61">
        <v>1</v>
      </c>
      <c r="AX119" s="60">
        <v>0</v>
      </c>
      <c r="AY119" s="60">
        <v>1</v>
      </c>
      <c r="AZ119" s="61">
        <v>0</v>
      </c>
      <c r="BA119" s="60">
        <v>0</v>
      </c>
      <c r="BB119" s="60">
        <v>0</v>
      </c>
      <c r="BC119" s="61">
        <v>0</v>
      </c>
      <c r="BD119" s="60">
        <v>0</v>
      </c>
      <c r="BE119" s="60">
        <v>0</v>
      </c>
      <c r="BF119" s="60">
        <v>0</v>
      </c>
      <c r="BG119" s="60">
        <v>0</v>
      </c>
      <c r="BH119" s="60">
        <v>0</v>
      </c>
      <c r="BI119" s="61">
        <v>0</v>
      </c>
      <c r="BJ119" s="60">
        <v>0</v>
      </c>
      <c r="BK119" s="60">
        <v>0</v>
      </c>
      <c r="BL119" s="61">
        <v>0</v>
      </c>
      <c r="BM119" s="60">
        <v>1</v>
      </c>
      <c r="BN119" s="60">
        <v>1</v>
      </c>
      <c r="BO119" s="61">
        <v>1</v>
      </c>
      <c r="BP119" s="60">
        <v>0</v>
      </c>
      <c r="BQ119" s="60">
        <v>1</v>
      </c>
      <c r="BR119" s="61">
        <v>1</v>
      </c>
      <c r="BS119" s="60">
        <v>0</v>
      </c>
      <c r="BT119" s="60">
        <v>0</v>
      </c>
      <c r="BU119" s="61">
        <v>0</v>
      </c>
      <c r="BV119" s="60">
        <v>0</v>
      </c>
      <c r="BW119" s="60">
        <v>0</v>
      </c>
      <c r="BX119" s="60">
        <v>0</v>
      </c>
      <c r="BY119" s="60">
        <v>0</v>
      </c>
      <c r="BZ119" s="60">
        <v>0</v>
      </c>
      <c r="CA119" s="61">
        <v>1</v>
      </c>
      <c r="CB119" s="60">
        <v>1</v>
      </c>
      <c r="CC119" s="60">
        <v>1</v>
      </c>
      <c r="CD119" s="60">
        <v>1</v>
      </c>
      <c r="CE119" s="60">
        <v>0</v>
      </c>
      <c r="CF119" s="60">
        <v>0</v>
      </c>
      <c r="CG119" s="60">
        <v>0</v>
      </c>
      <c r="CH119" s="60">
        <v>0</v>
      </c>
      <c r="CI119" s="61">
        <v>0</v>
      </c>
      <c r="CJ119" s="61">
        <v>0</v>
      </c>
      <c r="CK119" s="60">
        <v>0</v>
      </c>
      <c r="CL119" s="60">
        <v>0</v>
      </c>
      <c r="CM119" s="61">
        <v>0</v>
      </c>
      <c r="CN119" s="60">
        <v>0</v>
      </c>
      <c r="CO119" s="60">
        <v>0</v>
      </c>
      <c r="CP119" s="61">
        <v>0</v>
      </c>
      <c r="CQ119" s="60">
        <v>0</v>
      </c>
      <c r="CR119" s="60">
        <v>0</v>
      </c>
      <c r="CS119" s="61">
        <v>0</v>
      </c>
      <c r="CT119" s="60">
        <v>0</v>
      </c>
      <c r="CU119" s="60">
        <v>0</v>
      </c>
      <c r="CV119" s="61">
        <v>0</v>
      </c>
      <c r="CW119" s="60">
        <v>0</v>
      </c>
      <c r="CX119" s="60">
        <v>0</v>
      </c>
      <c r="CY119" s="61">
        <v>0</v>
      </c>
      <c r="CZ119" s="60">
        <v>0</v>
      </c>
      <c r="DA119" s="60">
        <v>0</v>
      </c>
      <c r="DB119" s="60">
        <v>0</v>
      </c>
    </row>
    <row r="120" spans="1:106">
      <c r="A120" s="28">
        <v>110</v>
      </c>
      <c r="B120" s="270"/>
      <c r="C120" s="271" t="s">
        <v>300</v>
      </c>
      <c r="D120" s="265"/>
      <c r="E120" s="60">
        <v>0</v>
      </c>
      <c r="F120" s="60">
        <v>1</v>
      </c>
      <c r="G120" s="61">
        <v>1</v>
      </c>
      <c r="H120" s="60">
        <v>0</v>
      </c>
      <c r="I120" s="60">
        <v>0</v>
      </c>
      <c r="J120" s="61">
        <v>0</v>
      </c>
      <c r="K120" s="60">
        <v>0</v>
      </c>
      <c r="L120" s="60">
        <v>0</v>
      </c>
      <c r="M120" s="60">
        <v>0</v>
      </c>
      <c r="N120" s="60">
        <v>0</v>
      </c>
      <c r="O120" s="60">
        <v>0</v>
      </c>
      <c r="P120" s="61">
        <v>0</v>
      </c>
      <c r="Q120" s="60">
        <v>0</v>
      </c>
      <c r="R120" s="60">
        <v>1</v>
      </c>
      <c r="S120" s="61">
        <v>1</v>
      </c>
      <c r="T120" s="60">
        <v>0</v>
      </c>
      <c r="U120" s="60">
        <v>0</v>
      </c>
      <c r="V120" s="60">
        <v>0</v>
      </c>
      <c r="W120" s="60">
        <v>0</v>
      </c>
      <c r="X120" s="60">
        <v>0</v>
      </c>
      <c r="Y120" s="61">
        <v>1</v>
      </c>
      <c r="Z120" s="60">
        <v>0</v>
      </c>
      <c r="AA120" s="60">
        <v>1</v>
      </c>
      <c r="AB120" s="61">
        <v>1</v>
      </c>
      <c r="AC120" s="60">
        <v>0</v>
      </c>
      <c r="AD120" s="60">
        <v>0</v>
      </c>
      <c r="AE120" s="61">
        <v>0</v>
      </c>
      <c r="AF120" s="60">
        <v>0</v>
      </c>
      <c r="AG120" s="60">
        <v>0</v>
      </c>
      <c r="AH120" s="60">
        <v>0</v>
      </c>
      <c r="AI120" s="60">
        <v>0</v>
      </c>
      <c r="AJ120" s="60">
        <v>0</v>
      </c>
      <c r="AK120" s="61">
        <v>0</v>
      </c>
      <c r="AL120" s="60">
        <v>0</v>
      </c>
      <c r="AM120" s="60">
        <v>1</v>
      </c>
      <c r="AN120" s="61">
        <v>1</v>
      </c>
      <c r="AO120" s="60">
        <v>0</v>
      </c>
      <c r="AP120" s="60">
        <v>0</v>
      </c>
      <c r="AQ120" s="61">
        <v>0</v>
      </c>
      <c r="AR120" s="60">
        <v>0</v>
      </c>
      <c r="AS120" s="60">
        <v>1</v>
      </c>
      <c r="AT120" s="61">
        <v>1</v>
      </c>
      <c r="AU120" s="60">
        <v>0</v>
      </c>
      <c r="AV120" s="60">
        <v>0</v>
      </c>
      <c r="AW120" s="61">
        <v>1</v>
      </c>
      <c r="AX120" s="60">
        <v>0</v>
      </c>
      <c r="AY120" s="60">
        <v>1</v>
      </c>
      <c r="AZ120" s="61">
        <v>0</v>
      </c>
      <c r="BA120" s="60">
        <v>0</v>
      </c>
      <c r="BB120" s="60">
        <v>0</v>
      </c>
      <c r="BC120" s="61">
        <v>0</v>
      </c>
      <c r="BD120" s="60">
        <v>0</v>
      </c>
      <c r="BE120" s="60">
        <v>0</v>
      </c>
      <c r="BF120" s="60">
        <v>0</v>
      </c>
      <c r="BG120" s="60">
        <v>0</v>
      </c>
      <c r="BH120" s="60">
        <v>0</v>
      </c>
      <c r="BI120" s="61">
        <v>0</v>
      </c>
      <c r="BJ120" s="60">
        <v>0</v>
      </c>
      <c r="BK120" s="60">
        <v>0</v>
      </c>
      <c r="BL120" s="61">
        <v>0</v>
      </c>
      <c r="BM120" s="60">
        <v>1</v>
      </c>
      <c r="BN120" s="60">
        <v>1</v>
      </c>
      <c r="BO120" s="61">
        <v>1</v>
      </c>
      <c r="BP120" s="60">
        <v>0</v>
      </c>
      <c r="BQ120" s="60">
        <v>1</v>
      </c>
      <c r="BR120" s="61">
        <v>1</v>
      </c>
      <c r="BS120" s="60">
        <v>0</v>
      </c>
      <c r="BT120" s="60">
        <v>0</v>
      </c>
      <c r="BU120" s="61">
        <v>0</v>
      </c>
      <c r="BV120" s="60">
        <v>0</v>
      </c>
      <c r="BW120" s="60">
        <v>0</v>
      </c>
      <c r="BX120" s="60">
        <v>0</v>
      </c>
      <c r="BY120" s="60">
        <v>0</v>
      </c>
      <c r="BZ120" s="60">
        <v>0</v>
      </c>
      <c r="CA120" s="61">
        <v>1</v>
      </c>
      <c r="CB120" s="60">
        <v>0</v>
      </c>
      <c r="CC120" s="60">
        <v>0</v>
      </c>
      <c r="CD120" s="60">
        <v>0</v>
      </c>
      <c r="CE120" s="60">
        <v>0</v>
      </c>
      <c r="CF120" s="60">
        <v>0</v>
      </c>
      <c r="CG120" s="60">
        <v>0</v>
      </c>
      <c r="CH120" s="60">
        <v>0</v>
      </c>
      <c r="CI120" s="61">
        <v>0</v>
      </c>
      <c r="CJ120" s="61">
        <v>0</v>
      </c>
      <c r="CK120" s="60">
        <v>0</v>
      </c>
      <c r="CL120" s="60">
        <v>0</v>
      </c>
      <c r="CM120" s="61">
        <v>0</v>
      </c>
      <c r="CN120" s="60">
        <v>0</v>
      </c>
      <c r="CO120" s="60">
        <v>0</v>
      </c>
      <c r="CP120" s="61">
        <v>0</v>
      </c>
      <c r="CQ120" s="60">
        <v>0</v>
      </c>
      <c r="CR120" s="60">
        <v>0</v>
      </c>
      <c r="CS120" s="61">
        <v>0</v>
      </c>
      <c r="CT120" s="60">
        <v>0</v>
      </c>
      <c r="CU120" s="60">
        <v>0</v>
      </c>
      <c r="CV120" s="61">
        <v>0</v>
      </c>
      <c r="CW120" s="60">
        <v>0</v>
      </c>
      <c r="CX120" s="60">
        <v>0</v>
      </c>
      <c r="CY120" s="61">
        <v>0</v>
      </c>
      <c r="CZ120" s="60">
        <v>0</v>
      </c>
      <c r="DA120" s="60">
        <v>0</v>
      </c>
      <c r="DB120" s="60">
        <v>0</v>
      </c>
    </row>
    <row r="121" spans="1:106">
      <c r="A121" s="28">
        <v>111</v>
      </c>
      <c r="B121" s="139" t="s">
        <v>179</v>
      </c>
      <c r="C121" s="264" t="s">
        <v>180</v>
      </c>
      <c r="D121" s="265"/>
      <c r="E121" s="60">
        <v>0</v>
      </c>
      <c r="F121" s="60">
        <v>1</v>
      </c>
      <c r="G121" s="61">
        <v>1</v>
      </c>
      <c r="H121" s="60">
        <v>0</v>
      </c>
      <c r="I121" s="60">
        <v>0</v>
      </c>
      <c r="J121" s="61">
        <v>0</v>
      </c>
      <c r="K121" s="60">
        <v>1</v>
      </c>
      <c r="L121" s="60">
        <v>0</v>
      </c>
      <c r="M121" s="60">
        <v>1</v>
      </c>
      <c r="N121" s="60">
        <v>0</v>
      </c>
      <c r="O121" s="60">
        <v>1</v>
      </c>
      <c r="P121" s="61">
        <v>1</v>
      </c>
      <c r="Q121" s="60">
        <v>1</v>
      </c>
      <c r="R121" s="60">
        <v>1</v>
      </c>
      <c r="S121" s="61">
        <v>1</v>
      </c>
      <c r="T121" s="60">
        <v>0</v>
      </c>
      <c r="U121" s="60">
        <v>0</v>
      </c>
      <c r="V121" s="60">
        <v>0</v>
      </c>
      <c r="W121" s="60">
        <v>0</v>
      </c>
      <c r="X121" s="60">
        <v>0</v>
      </c>
      <c r="Y121" s="61">
        <v>1</v>
      </c>
      <c r="Z121" s="60">
        <v>0</v>
      </c>
      <c r="AA121" s="60">
        <v>1</v>
      </c>
      <c r="AB121" s="61">
        <v>1</v>
      </c>
      <c r="AC121" s="60">
        <v>0</v>
      </c>
      <c r="AD121" s="60">
        <v>0</v>
      </c>
      <c r="AE121" s="61">
        <v>0</v>
      </c>
      <c r="AF121" s="60">
        <v>0</v>
      </c>
      <c r="AG121" s="60">
        <v>0</v>
      </c>
      <c r="AH121" s="60">
        <v>0</v>
      </c>
      <c r="AI121" s="60">
        <v>0</v>
      </c>
      <c r="AJ121" s="60">
        <v>0</v>
      </c>
      <c r="AK121" s="61">
        <v>0</v>
      </c>
      <c r="AL121" s="60">
        <v>0</v>
      </c>
      <c r="AM121" s="60">
        <v>1</v>
      </c>
      <c r="AN121" s="61">
        <v>1</v>
      </c>
      <c r="AO121" s="60">
        <v>0</v>
      </c>
      <c r="AP121" s="60">
        <v>0</v>
      </c>
      <c r="AQ121" s="61">
        <v>0</v>
      </c>
      <c r="AR121" s="60">
        <v>0</v>
      </c>
      <c r="AS121" s="60">
        <v>0</v>
      </c>
      <c r="AT121" s="61">
        <v>0</v>
      </c>
      <c r="AU121" s="60">
        <v>0</v>
      </c>
      <c r="AV121" s="60">
        <v>0</v>
      </c>
      <c r="AW121" s="61">
        <v>1</v>
      </c>
      <c r="AX121" s="60">
        <v>1</v>
      </c>
      <c r="AY121" s="60">
        <v>1</v>
      </c>
      <c r="AZ121" s="61">
        <v>1</v>
      </c>
      <c r="BA121" s="60">
        <v>0</v>
      </c>
      <c r="BB121" s="60">
        <v>0</v>
      </c>
      <c r="BC121" s="61">
        <v>0</v>
      </c>
      <c r="BD121" s="60">
        <v>0</v>
      </c>
      <c r="BE121" s="60">
        <v>0</v>
      </c>
      <c r="BF121" s="60">
        <v>0</v>
      </c>
      <c r="BG121" s="60">
        <v>0</v>
      </c>
      <c r="BH121" s="60">
        <v>0</v>
      </c>
      <c r="BI121" s="61">
        <v>0</v>
      </c>
      <c r="BJ121" s="60">
        <v>0</v>
      </c>
      <c r="BK121" s="60">
        <v>0</v>
      </c>
      <c r="BL121" s="61">
        <v>0</v>
      </c>
      <c r="BM121" s="60">
        <v>0</v>
      </c>
      <c r="BN121" s="60">
        <v>0</v>
      </c>
      <c r="BO121" s="61">
        <v>0</v>
      </c>
      <c r="BP121" s="60">
        <v>0</v>
      </c>
      <c r="BQ121" s="60">
        <v>1</v>
      </c>
      <c r="BR121" s="61">
        <v>1</v>
      </c>
      <c r="BS121" s="60">
        <v>0</v>
      </c>
      <c r="BT121" s="60">
        <v>0</v>
      </c>
      <c r="BU121" s="61">
        <v>0</v>
      </c>
      <c r="BV121" s="60">
        <v>0</v>
      </c>
      <c r="BW121" s="60">
        <v>0</v>
      </c>
      <c r="BX121" s="60">
        <v>0</v>
      </c>
      <c r="BY121" s="60">
        <v>0</v>
      </c>
      <c r="BZ121" s="60">
        <v>0</v>
      </c>
      <c r="CA121" s="61">
        <v>1</v>
      </c>
      <c r="CB121" s="60">
        <v>0</v>
      </c>
      <c r="CC121" s="60">
        <v>0</v>
      </c>
      <c r="CD121" s="60">
        <v>0</v>
      </c>
      <c r="CE121" s="60">
        <v>0</v>
      </c>
      <c r="CF121" s="60">
        <v>0</v>
      </c>
      <c r="CG121" s="60">
        <v>0</v>
      </c>
      <c r="CH121" s="60">
        <v>0</v>
      </c>
      <c r="CI121" s="61">
        <v>0</v>
      </c>
      <c r="CJ121" s="61">
        <v>0</v>
      </c>
      <c r="CK121" s="60">
        <v>0</v>
      </c>
      <c r="CL121" s="60">
        <v>0</v>
      </c>
      <c r="CM121" s="61">
        <v>0</v>
      </c>
      <c r="CN121" s="60">
        <v>0</v>
      </c>
      <c r="CO121" s="60">
        <v>0</v>
      </c>
      <c r="CP121" s="61">
        <v>0</v>
      </c>
      <c r="CQ121" s="60">
        <v>0</v>
      </c>
      <c r="CR121" s="60">
        <v>0</v>
      </c>
      <c r="CS121" s="61">
        <v>0</v>
      </c>
      <c r="CT121" s="60">
        <v>0</v>
      </c>
      <c r="CU121" s="60">
        <v>0</v>
      </c>
      <c r="CV121" s="61">
        <v>0</v>
      </c>
      <c r="CW121" s="60">
        <v>0</v>
      </c>
      <c r="CX121" s="60">
        <v>0</v>
      </c>
      <c r="CY121" s="61">
        <v>0</v>
      </c>
      <c r="CZ121" s="60">
        <v>0</v>
      </c>
      <c r="DA121" s="60">
        <v>0</v>
      </c>
      <c r="DB121" s="60">
        <v>0</v>
      </c>
    </row>
    <row r="122" spans="1:106">
      <c r="A122" s="28">
        <v>112</v>
      </c>
      <c r="B122" s="268" t="s">
        <v>181</v>
      </c>
      <c r="C122" s="271" t="s">
        <v>301</v>
      </c>
      <c r="D122" s="265"/>
      <c r="E122" s="60">
        <v>0</v>
      </c>
      <c r="F122" s="60">
        <v>0</v>
      </c>
      <c r="G122" s="61">
        <v>0</v>
      </c>
      <c r="H122" s="60">
        <v>0</v>
      </c>
      <c r="I122" s="60">
        <v>0</v>
      </c>
      <c r="J122" s="61">
        <v>0</v>
      </c>
      <c r="K122" s="60">
        <v>0</v>
      </c>
      <c r="L122" s="60">
        <v>0</v>
      </c>
      <c r="M122" s="60">
        <v>0</v>
      </c>
      <c r="N122" s="60">
        <v>1</v>
      </c>
      <c r="O122" s="60">
        <v>1</v>
      </c>
      <c r="P122" s="61">
        <v>1</v>
      </c>
      <c r="Q122" s="60">
        <v>0</v>
      </c>
      <c r="R122" s="60">
        <v>0</v>
      </c>
      <c r="S122" s="61">
        <v>0</v>
      </c>
      <c r="T122" s="60">
        <v>0</v>
      </c>
      <c r="U122" s="60">
        <v>0</v>
      </c>
      <c r="V122" s="60">
        <v>0</v>
      </c>
      <c r="W122" s="60">
        <v>0</v>
      </c>
      <c r="X122" s="60">
        <v>0</v>
      </c>
      <c r="Y122" s="61">
        <v>0</v>
      </c>
      <c r="Z122" s="60">
        <v>0</v>
      </c>
      <c r="AA122" s="60">
        <v>1</v>
      </c>
      <c r="AB122" s="61">
        <v>1</v>
      </c>
      <c r="AC122" s="60">
        <v>1</v>
      </c>
      <c r="AD122" s="60">
        <v>1</v>
      </c>
      <c r="AE122" s="61">
        <v>1</v>
      </c>
      <c r="AF122" s="60">
        <v>0</v>
      </c>
      <c r="AG122" s="60">
        <v>0</v>
      </c>
      <c r="AH122" s="60">
        <v>0</v>
      </c>
      <c r="AI122" s="60">
        <v>0</v>
      </c>
      <c r="AJ122" s="60">
        <v>0</v>
      </c>
      <c r="AK122" s="61">
        <v>0</v>
      </c>
      <c r="AL122" s="60">
        <v>0</v>
      </c>
      <c r="AM122" s="60">
        <v>0</v>
      </c>
      <c r="AN122" s="61">
        <v>1</v>
      </c>
      <c r="AO122" s="60">
        <v>0</v>
      </c>
      <c r="AP122" s="60">
        <v>1</v>
      </c>
      <c r="AQ122" s="61">
        <v>0</v>
      </c>
      <c r="AR122" s="60">
        <v>0</v>
      </c>
      <c r="AS122" s="60">
        <v>0</v>
      </c>
      <c r="AT122" s="61">
        <v>0</v>
      </c>
      <c r="AU122" s="60">
        <v>0</v>
      </c>
      <c r="AV122" s="60">
        <v>0</v>
      </c>
      <c r="AW122" s="61">
        <v>1</v>
      </c>
      <c r="AX122" s="60">
        <v>0</v>
      </c>
      <c r="AY122" s="60">
        <v>0</v>
      </c>
      <c r="AZ122" s="61">
        <v>0</v>
      </c>
      <c r="BA122" s="60">
        <v>0</v>
      </c>
      <c r="BB122" s="60">
        <v>0</v>
      </c>
      <c r="BC122" s="61">
        <v>0</v>
      </c>
      <c r="BD122" s="60">
        <v>1</v>
      </c>
      <c r="BE122" s="60">
        <v>1</v>
      </c>
      <c r="BF122" s="60">
        <v>1</v>
      </c>
      <c r="BG122" s="60">
        <v>0</v>
      </c>
      <c r="BH122" s="60">
        <v>0</v>
      </c>
      <c r="BI122" s="61">
        <v>0</v>
      </c>
      <c r="BJ122" s="60">
        <v>0</v>
      </c>
      <c r="BK122" s="60">
        <v>1</v>
      </c>
      <c r="BL122" s="61">
        <v>1</v>
      </c>
      <c r="BM122" s="60">
        <v>0</v>
      </c>
      <c r="BN122" s="60">
        <v>0</v>
      </c>
      <c r="BO122" s="61">
        <v>0</v>
      </c>
      <c r="BP122" s="60">
        <v>0</v>
      </c>
      <c r="BQ122" s="60">
        <v>0</v>
      </c>
      <c r="BR122" s="61">
        <v>0</v>
      </c>
      <c r="BS122" s="60">
        <v>0</v>
      </c>
      <c r="BT122" s="60">
        <v>0</v>
      </c>
      <c r="BU122" s="61">
        <v>0</v>
      </c>
      <c r="BV122" s="60">
        <v>1</v>
      </c>
      <c r="BW122" s="60">
        <v>1</v>
      </c>
      <c r="BX122" s="60">
        <v>1</v>
      </c>
      <c r="BY122" s="60">
        <v>0</v>
      </c>
      <c r="BZ122" s="60">
        <v>0</v>
      </c>
      <c r="CA122" s="61">
        <v>1</v>
      </c>
      <c r="CB122" s="60">
        <v>0</v>
      </c>
      <c r="CC122" s="60">
        <v>0</v>
      </c>
      <c r="CD122" s="60">
        <v>0</v>
      </c>
      <c r="CE122" s="60">
        <v>1</v>
      </c>
      <c r="CF122" s="60">
        <v>1</v>
      </c>
      <c r="CG122" s="60">
        <v>1</v>
      </c>
      <c r="CH122" s="60">
        <v>0</v>
      </c>
      <c r="CI122" s="61">
        <v>0</v>
      </c>
      <c r="CJ122" s="61">
        <v>0</v>
      </c>
      <c r="CK122" s="60">
        <v>0</v>
      </c>
      <c r="CL122" s="60">
        <v>0</v>
      </c>
      <c r="CM122" s="61">
        <v>0</v>
      </c>
      <c r="CN122" s="60">
        <v>0</v>
      </c>
      <c r="CO122" s="60">
        <v>0</v>
      </c>
      <c r="CP122" s="61">
        <v>0</v>
      </c>
      <c r="CQ122" s="60">
        <v>0</v>
      </c>
      <c r="CR122" s="60">
        <v>0</v>
      </c>
      <c r="CS122" s="61">
        <v>0</v>
      </c>
      <c r="CT122" s="60">
        <v>0</v>
      </c>
      <c r="CU122" s="60">
        <v>0</v>
      </c>
      <c r="CV122" s="61">
        <v>0</v>
      </c>
      <c r="CW122" s="60">
        <v>1</v>
      </c>
      <c r="CX122" s="60">
        <v>1</v>
      </c>
      <c r="CY122" s="61">
        <v>1</v>
      </c>
      <c r="CZ122" s="60">
        <v>0</v>
      </c>
      <c r="DA122" s="60">
        <v>0</v>
      </c>
      <c r="DB122" s="60">
        <v>0</v>
      </c>
    </row>
    <row r="123" spans="1:106">
      <c r="A123" s="28">
        <v>113</v>
      </c>
      <c r="B123" s="270"/>
      <c r="C123" s="271" t="s">
        <v>302</v>
      </c>
      <c r="D123" s="265"/>
      <c r="E123" s="60">
        <v>1</v>
      </c>
      <c r="F123" s="60">
        <v>0</v>
      </c>
      <c r="G123" s="61">
        <v>0</v>
      </c>
      <c r="H123" s="60">
        <v>0</v>
      </c>
      <c r="I123" s="60">
        <v>0</v>
      </c>
      <c r="J123" s="61">
        <v>0</v>
      </c>
      <c r="K123" s="60">
        <v>0</v>
      </c>
      <c r="L123" s="60">
        <v>0</v>
      </c>
      <c r="M123" s="60">
        <v>0</v>
      </c>
      <c r="N123" s="60">
        <v>1</v>
      </c>
      <c r="O123" s="60">
        <v>1</v>
      </c>
      <c r="P123" s="61">
        <v>1</v>
      </c>
      <c r="Q123" s="60">
        <v>0</v>
      </c>
      <c r="R123" s="60">
        <v>0</v>
      </c>
      <c r="S123" s="61">
        <v>0</v>
      </c>
      <c r="T123" s="60">
        <v>0</v>
      </c>
      <c r="U123" s="60">
        <v>0</v>
      </c>
      <c r="V123" s="60">
        <v>0</v>
      </c>
      <c r="W123" s="60">
        <v>0</v>
      </c>
      <c r="X123" s="60">
        <v>0</v>
      </c>
      <c r="Y123" s="61">
        <v>0</v>
      </c>
      <c r="Z123" s="60">
        <v>0</v>
      </c>
      <c r="AA123" s="60">
        <v>1</v>
      </c>
      <c r="AB123" s="61">
        <v>1</v>
      </c>
      <c r="AC123" s="60">
        <v>1</v>
      </c>
      <c r="AD123" s="60">
        <v>1</v>
      </c>
      <c r="AE123" s="61">
        <v>1</v>
      </c>
      <c r="AF123" s="60">
        <v>0</v>
      </c>
      <c r="AG123" s="60">
        <v>0</v>
      </c>
      <c r="AH123" s="60">
        <v>0</v>
      </c>
      <c r="AI123" s="60">
        <v>0</v>
      </c>
      <c r="AJ123" s="60">
        <v>0</v>
      </c>
      <c r="AK123" s="61">
        <v>0</v>
      </c>
      <c r="AL123" s="60">
        <v>0</v>
      </c>
      <c r="AM123" s="60">
        <v>0</v>
      </c>
      <c r="AN123" s="61">
        <v>1</v>
      </c>
      <c r="AO123" s="60">
        <v>0</v>
      </c>
      <c r="AP123" s="60">
        <v>0</v>
      </c>
      <c r="AQ123" s="61">
        <v>0</v>
      </c>
      <c r="AR123" s="60">
        <v>0</v>
      </c>
      <c r="AS123" s="60">
        <v>0</v>
      </c>
      <c r="AT123" s="61">
        <v>0</v>
      </c>
      <c r="AU123" s="60">
        <v>0</v>
      </c>
      <c r="AV123" s="60">
        <v>0</v>
      </c>
      <c r="AW123" s="61">
        <v>0</v>
      </c>
      <c r="AX123" s="60">
        <v>0</v>
      </c>
      <c r="AY123" s="60">
        <v>0</v>
      </c>
      <c r="AZ123" s="61">
        <v>0</v>
      </c>
      <c r="BA123" s="60">
        <v>0</v>
      </c>
      <c r="BB123" s="60">
        <v>0</v>
      </c>
      <c r="BC123" s="61">
        <v>0</v>
      </c>
      <c r="BD123" s="60">
        <v>1</v>
      </c>
      <c r="BE123" s="60">
        <v>1</v>
      </c>
      <c r="BF123" s="60">
        <v>1</v>
      </c>
      <c r="BG123" s="60">
        <v>0</v>
      </c>
      <c r="BH123" s="60">
        <v>0</v>
      </c>
      <c r="BI123" s="61">
        <v>0</v>
      </c>
      <c r="BJ123" s="60">
        <v>0</v>
      </c>
      <c r="BK123" s="60">
        <v>1</v>
      </c>
      <c r="BL123" s="61">
        <v>1</v>
      </c>
      <c r="BM123" s="60">
        <v>0</v>
      </c>
      <c r="BN123" s="60">
        <v>0</v>
      </c>
      <c r="BO123" s="61">
        <v>0</v>
      </c>
      <c r="BP123" s="60">
        <v>0</v>
      </c>
      <c r="BQ123" s="60">
        <v>0</v>
      </c>
      <c r="BR123" s="61">
        <v>0</v>
      </c>
      <c r="BS123" s="60">
        <v>0</v>
      </c>
      <c r="BT123" s="60">
        <v>0</v>
      </c>
      <c r="BU123" s="61">
        <v>0</v>
      </c>
      <c r="BV123" s="60">
        <v>1</v>
      </c>
      <c r="BW123" s="60">
        <v>1</v>
      </c>
      <c r="BX123" s="60">
        <v>1</v>
      </c>
      <c r="BY123" s="60">
        <v>0</v>
      </c>
      <c r="BZ123" s="60">
        <v>0</v>
      </c>
      <c r="CA123" s="61">
        <v>1</v>
      </c>
      <c r="CB123" s="60">
        <v>0</v>
      </c>
      <c r="CC123" s="60">
        <v>0</v>
      </c>
      <c r="CD123" s="60">
        <v>0</v>
      </c>
      <c r="CE123" s="60">
        <v>1</v>
      </c>
      <c r="CF123" s="60">
        <v>1</v>
      </c>
      <c r="CG123" s="60">
        <v>1</v>
      </c>
      <c r="CH123" s="60">
        <v>0</v>
      </c>
      <c r="CI123" s="61">
        <v>0</v>
      </c>
      <c r="CJ123" s="61">
        <v>0</v>
      </c>
      <c r="CK123" s="60">
        <v>0</v>
      </c>
      <c r="CL123" s="60">
        <v>0</v>
      </c>
      <c r="CM123" s="61">
        <v>0</v>
      </c>
      <c r="CN123" s="60">
        <v>0</v>
      </c>
      <c r="CO123" s="60">
        <v>0</v>
      </c>
      <c r="CP123" s="61">
        <v>0</v>
      </c>
      <c r="CQ123" s="60">
        <v>0</v>
      </c>
      <c r="CR123" s="60">
        <v>0</v>
      </c>
      <c r="CS123" s="61">
        <v>0</v>
      </c>
      <c r="CT123" s="60">
        <v>0</v>
      </c>
      <c r="CU123" s="60">
        <v>0</v>
      </c>
      <c r="CV123" s="61">
        <v>0</v>
      </c>
      <c r="CW123" s="60">
        <v>0</v>
      </c>
      <c r="CX123" s="60">
        <v>0</v>
      </c>
      <c r="CY123" s="61">
        <v>0</v>
      </c>
      <c r="CZ123" s="60">
        <v>0</v>
      </c>
      <c r="DA123" s="60">
        <v>0</v>
      </c>
      <c r="DB123" s="60">
        <v>0</v>
      </c>
    </row>
    <row r="124" spans="1:106">
      <c r="A124" s="28">
        <v>114</v>
      </c>
      <c r="B124" s="268" t="s">
        <v>182</v>
      </c>
      <c r="C124" s="271" t="s">
        <v>303</v>
      </c>
      <c r="D124" s="265"/>
      <c r="E124" s="60">
        <v>0</v>
      </c>
      <c r="F124" s="60">
        <v>0</v>
      </c>
      <c r="G124" s="61">
        <v>0</v>
      </c>
      <c r="H124" s="60">
        <v>0</v>
      </c>
      <c r="I124" s="60">
        <v>0</v>
      </c>
      <c r="J124" s="61">
        <v>0</v>
      </c>
      <c r="K124" s="60">
        <v>0</v>
      </c>
      <c r="L124" s="60">
        <v>0</v>
      </c>
      <c r="M124" s="60">
        <v>0</v>
      </c>
      <c r="N124" s="60">
        <v>1</v>
      </c>
      <c r="O124" s="60">
        <v>0</v>
      </c>
      <c r="P124" s="61">
        <v>0</v>
      </c>
      <c r="Q124" s="60">
        <v>0</v>
      </c>
      <c r="R124" s="60">
        <v>0</v>
      </c>
      <c r="S124" s="61">
        <v>0</v>
      </c>
      <c r="T124" s="60">
        <v>0</v>
      </c>
      <c r="U124" s="60">
        <v>0</v>
      </c>
      <c r="V124" s="60">
        <v>0</v>
      </c>
      <c r="W124" s="60">
        <v>0</v>
      </c>
      <c r="X124" s="60">
        <v>0</v>
      </c>
      <c r="Y124" s="61">
        <v>0</v>
      </c>
      <c r="Z124" s="60">
        <v>0</v>
      </c>
      <c r="AA124" s="60">
        <v>1</v>
      </c>
      <c r="AB124" s="61">
        <v>1</v>
      </c>
      <c r="AC124" s="60">
        <v>1</v>
      </c>
      <c r="AD124" s="60">
        <v>1</v>
      </c>
      <c r="AE124" s="61">
        <v>0</v>
      </c>
      <c r="AF124" s="60">
        <v>1</v>
      </c>
      <c r="AG124" s="60">
        <v>1</v>
      </c>
      <c r="AH124" s="60">
        <v>1</v>
      </c>
      <c r="AI124" s="60">
        <v>0</v>
      </c>
      <c r="AJ124" s="60">
        <v>0</v>
      </c>
      <c r="AK124" s="61">
        <v>0</v>
      </c>
      <c r="AL124" s="60">
        <v>0</v>
      </c>
      <c r="AM124" s="60">
        <v>0</v>
      </c>
      <c r="AN124" s="61">
        <v>1</v>
      </c>
      <c r="AO124" s="60">
        <v>1</v>
      </c>
      <c r="AP124" s="60">
        <v>1</v>
      </c>
      <c r="AQ124" s="61">
        <v>0</v>
      </c>
      <c r="AR124" s="60">
        <v>0</v>
      </c>
      <c r="AS124" s="60">
        <v>0</v>
      </c>
      <c r="AT124" s="61">
        <v>0</v>
      </c>
      <c r="AU124" s="60">
        <v>0</v>
      </c>
      <c r="AV124" s="60">
        <v>0</v>
      </c>
      <c r="AW124" s="61">
        <v>0</v>
      </c>
      <c r="AX124" s="60">
        <v>0</v>
      </c>
      <c r="AY124" s="60">
        <v>0</v>
      </c>
      <c r="AZ124" s="61">
        <v>0</v>
      </c>
      <c r="BA124" s="60">
        <v>0</v>
      </c>
      <c r="BB124" s="60">
        <v>0</v>
      </c>
      <c r="BC124" s="61">
        <v>0</v>
      </c>
      <c r="BD124" s="60">
        <v>1</v>
      </c>
      <c r="BE124" s="60">
        <v>1</v>
      </c>
      <c r="BF124" s="60">
        <v>1</v>
      </c>
      <c r="BG124" s="60">
        <v>0</v>
      </c>
      <c r="BH124" s="60">
        <v>0</v>
      </c>
      <c r="BI124" s="61">
        <v>0</v>
      </c>
      <c r="BJ124" s="60">
        <v>0</v>
      </c>
      <c r="BK124" s="60">
        <v>0</v>
      </c>
      <c r="BL124" s="61">
        <v>0</v>
      </c>
      <c r="BM124" s="60">
        <v>0</v>
      </c>
      <c r="BN124" s="60">
        <v>0</v>
      </c>
      <c r="BO124" s="61">
        <v>0</v>
      </c>
      <c r="BP124" s="60">
        <v>0</v>
      </c>
      <c r="BQ124" s="60">
        <v>0</v>
      </c>
      <c r="BR124" s="61">
        <v>0</v>
      </c>
      <c r="BS124" s="60">
        <v>0</v>
      </c>
      <c r="BT124" s="60">
        <v>0</v>
      </c>
      <c r="BU124" s="61">
        <v>0</v>
      </c>
      <c r="BV124" s="60">
        <v>1</v>
      </c>
      <c r="BW124" s="60">
        <v>1</v>
      </c>
      <c r="BX124" s="60">
        <v>1</v>
      </c>
      <c r="BY124" s="60">
        <v>0</v>
      </c>
      <c r="BZ124" s="60">
        <v>1</v>
      </c>
      <c r="CA124" s="61">
        <v>1</v>
      </c>
      <c r="CB124" s="60">
        <v>1</v>
      </c>
      <c r="CC124" s="60">
        <v>1</v>
      </c>
      <c r="CD124" s="60">
        <v>1</v>
      </c>
      <c r="CE124" s="60">
        <v>1</v>
      </c>
      <c r="CF124" s="60">
        <v>1</v>
      </c>
      <c r="CG124" s="60">
        <v>1</v>
      </c>
      <c r="CH124" s="60">
        <v>0</v>
      </c>
      <c r="CI124" s="61">
        <v>0</v>
      </c>
      <c r="CJ124" s="61">
        <v>0</v>
      </c>
      <c r="CK124" s="60">
        <v>0</v>
      </c>
      <c r="CL124" s="60">
        <v>0</v>
      </c>
      <c r="CM124" s="61">
        <v>0</v>
      </c>
      <c r="CN124" s="60">
        <v>0</v>
      </c>
      <c r="CO124" s="60">
        <v>0</v>
      </c>
      <c r="CP124" s="61">
        <v>0</v>
      </c>
      <c r="CQ124" s="60">
        <v>0</v>
      </c>
      <c r="CR124" s="60">
        <v>0</v>
      </c>
      <c r="CS124" s="61">
        <v>0</v>
      </c>
      <c r="CT124" s="60">
        <v>0</v>
      </c>
      <c r="CU124" s="60">
        <v>0</v>
      </c>
      <c r="CV124" s="61">
        <v>0</v>
      </c>
      <c r="CW124" s="60">
        <v>1</v>
      </c>
      <c r="CX124" s="60">
        <v>1</v>
      </c>
      <c r="CY124" s="61">
        <v>1</v>
      </c>
      <c r="CZ124" s="60">
        <v>0</v>
      </c>
      <c r="DA124" s="60">
        <v>0</v>
      </c>
      <c r="DB124" s="60">
        <v>0</v>
      </c>
    </row>
    <row r="125" spans="1:106">
      <c r="A125" s="28">
        <v>115</v>
      </c>
      <c r="B125" s="269"/>
      <c r="C125" s="271" t="s">
        <v>304</v>
      </c>
      <c r="D125" s="265"/>
      <c r="E125" s="60">
        <v>0</v>
      </c>
      <c r="F125" s="60">
        <v>0</v>
      </c>
      <c r="G125" s="61">
        <v>0</v>
      </c>
      <c r="H125" s="60">
        <v>0</v>
      </c>
      <c r="I125" s="60">
        <v>0</v>
      </c>
      <c r="J125" s="61">
        <v>0</v>
      </c>
      <c r="K125" s="60">
        <v>0</v>
      </c>
      <c r="L125" s="60">
        <v>0</v>
      </c>
      <c r="M125" s="60">
        <v>0</v>
      </c>
      <c r="N125" s="60">
        <v>1</v>
      </c>
      <c r="O125" s="60">
        <v>0</v>
      </c>
      <c r="P125" s="61">
        <v>0</v>
      </c>
      <c r="Q125" s="60">
        <v>0</v>
      </c>
      <c r="R125" s="60">
        <v>0</v>
      </c>
      <c r="S125" s="61">
        <v>0</v>
      </c>
      <c r="T125" s="60">
        <v>0</v>
      </c>
      <c r="U125" s="60">
        <v>0</v>
      </c>
      <c r="V125" s="60">
        <v>0</v>
      </c>
      <c r="W125" s="60">
        <v>0</v>
      </c>
      <c r="X125" s="60">
        <v>0</v>
      </c>
      <c r="Y125" s="61">
        <v>0</v>
      </c>
      <c r="Z125" s="60">
        <v>0</v>
      </c>
      <c r="AA125" s="60">
        <v>1</v>
      </c>
      <c r="AB125" s="61">
        <v>1</v>
      </c>
      <c r="AC125" s="60">
        <v>1</v>
      </c>
      <c r="AD125" s="60">
        <v>1</v>
      </c>
      <c r="AE125" s="61">
        <v>0</v>
      </c>
      <c r="AF125" s="60">
        <v>0</v>
      </c>
      <c r="AG125" s="60">
        <v>0</v>
      </c>
      <c r="AH125" s="60">
        <v>0</v>
      </c>
      <c r="AI125" s="60">
        <v>0</v>
      </c>
      <c r="AJ125" s="60">
        <v>0</v>
      </c>
      <c r="AK125" s="61">
        <v>0</v>
      </c>
      <c r="AL125" s="60">
        <v>0</v>
      </c>
      <c r="AM125" s="60">
        <v>0</v>
      </c>
      <c r="AN125" s="61">
        <v>1</v>
      </c>
      <c r="AO125" s="60">
        <v>0</v>
      </c>
      <c r="AP125" s="60">
        <v>0</v>
      </c>
      <c r="AQ125" s="61">
        <v>0</v>
      </c>
      <c r="AR125" s="60">
        <v>0</v>
      </c>
      <c r="AS125" s="60">
        <v>0</v>
      </c>
      <c r="AT125" s="61">
        <v>0</v>
      </c>
      <c r="AU125" s="60">
        <v>0</v>
      </c>
      <c r="AV125" s="60">
        <v>0</v>
      </c>
      <c r="AW125" s="61">
        <v>0</v>
      </c>
      <c r="AX125" s="60">
        <v>0</v>
      </c>
      <c r="AY125" s="60">
        <v>0</v>
      </c>
      <c r="AZ125" s="61">
        <v>0</v>
      </c>
      <c r="BA125" s="60">
        <v>0</v>
      </c>
      <c r="BB125" s="60">
        <v>0</v>
      </c>
      <c r="BC125" s="61">
        <v>0</v>
      </c>
      <c r="BD125" s="60">
        <v>1</v>
      </c>
      <c r="BE125" s="60">
        <v>1</v>
      </c>
      <c r="BF125" s="60">
        <v>1</v>
      </c>
      <c r="BG125" s="60">
        <v>0</v>
      </c>
      <c r="BH125" s="60">
        <v>0</v>
      </c>
      <c r="BI125" s="61">
        <v>0</v>
      </c>
      <c r="BJ125" s="60">
        <v>0</v>
      </c>
      <c r="BK125" s="60">
        <v>0</v>
      </c>
      <c r="BL125" s="61">
        <v>0</v>
      </c>
      <c r="BM125" s="60">
        <v>0</v>
      </c>
      <c r="BN125" s="60">
        <v>0</v>
      </c>
      <c r="BO125" s="61">
        <v>0</v>
      </c>
      <c r="BP125" s="60">
        <v>0</v>
      </c>
      <c r="BQ125" s="60">
        <v>0</v>
      </c>
      <c r="BR125" s="61">
        <v>0</v>
      </c>
      <c r="BS125" s="60">
        <v>0</v>
      </c>
      <c r="BT125" s="60">
        <v>0</v>
      </c>
      <c r="BU125" s="61">
        <v>0</v>
      </c>
      <c r="BV125" s="60">
        <v>1</v>
      </c>
      <c r="BW125" s="60">
        <v>1</v>
      </c>
      <c r="BX125" s="60">
        <v>1</v>
      </c>
      <c r="BY125" s="60">
        <v>0</v>
      </c>
      <c r="BZ125" s="60">
        <v>1</v>
      </c>
      <c r="CA125" s="61">
        <v>1</v>
      </c>
      <c r="CB125" s="60">
        <v>1</v>
      </c>
      <c r="CC125" s="60">
        <v>1</v>
      </c>
      <c r="CD125" s="60">
        <v>1</v>
      </c>
      <c r="CE125" s="60">
        <v>1</v>
      </c>
      <c r="CF125" s="60">
        <v>1</v>
      </c>
      <c r="CG125" s="60">
        <v>1</v>
      </c>
      <c r="CH125" s="60">
        <v>0</v>
      </c>
      <c r="CI125" s="61">
        <v>0</v>
      </c>
      <c r="CJ125" s="61">
        <v>0</v>
      </c>
      <c r="CK125" s="60">
        <v>0</v>
      </c>
      <c r="CL125" s="60">
        <v>0</v>
      </c>
      <c r="CM125" s="61">
        <v>0</v>
      </c>
      <c r="CN125" s="60">
        <v>0</v>
      </c>
      <c r="CO125" s="60">
        <v>0</v>
      </c>
      <c r="CP125" s="61">
        <v>0</v>
      </c>
      <c r="CQ125" s="60">
        <v>0</v>
      </c>
      <c r="CR125" s="60">
        <v>0</v>
      </c>
      <c r="CS125" s="61">
        <v>0</v>
      </c>
      <c r="CT125" s="60">
        <v>0</v>
      </c>
      <c r="CU125" s="60">
        <v>0</v>
      </c>
      <c r="CV125" s="61">
        <v>0</v>
      </c>
      <c r="CW125" s="60">
        <v>0</v>
      </c>
      <c r="CX125" s="60">
        <v>0</v>
      </c>
      <c r="CY125" s="61">
        <v>0</v>
      </c>
      <c r="CZ125" s="60">
        <v>0</v>
      </c>
      <c r="DA125" s="60">
        <v>0</v>
      </c>
      <c r="DB125" s="60">
        <v>0</v>
      </c>
    </row>
    <row r="126" spans="1:106">
      <c r="A126" s="28">
        <v>116</v>
      </c>
      <c r="B126" s="270"/>
      <c r="C126" s="264" t="s">
        <v>183</v>
      </c>
      <c r="D126" s="265"/>
      <c r="E126" s="60">
        <v>0</v>
      </c>
      <c r="F126" s="60">
        <v>0</v>
      </c>
      <c r="G126" s="61">
        <v>0</v>
      </c>
      <c r="H126" s="60">
        <v>0</v>
      </c>
      <c r="I126" s="60">
        <v>0</v>
      </c>
      <c r="J126" s="61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1">
        <v>0</v>
      </c>
      <c r="Q126" s="60">
        <v>0</v>
      </c>
      <c r="R126" s="60">
        <v>0</v>
      </c>
      <c r="S126" s="61">
        <v>0</v>
      </c>
      <c r="T126" s="60">
        <v>0</v>
      </c>
      <c r="U126" s="60">
        <v>0</v>
      </c>
      <c r="V126" s="60">
        <v>0</v>
      </c>
      <c r="W126" s="60">
        <v>0</v>
      </c>
      <c r="X126" s="60">
        <v>0</v>
      </c>
      <c r="Y126" s="61">
        <v>0</v>
      </c>
      <c r="Z126" s="60">
        <v>0</v>
      </c>
      <c r="AA126" s="60">
        <v>1</v>
      </c>
      <c r="AB126" s="61">
        <v>1</v>
      </c>
      <c r="AC126" s="60">
        <v>1</v>
      </c>
      <c r="AD126" s="60">
        <v>1</v>
      </c>
      <c r="AE126" s="61">
        <v>0</v>
      </c>
      <c r="AF126" s="60">
        <v>0</v>
      </c>
      <c r="AG126" s="60">
        <v>0</v>
      </c>
      <c r="AH126" s="60">
        <v>0</v>
      </c>
      <c r="AI126" s="60">
        <v>0</v>
      </c>
      <c r="AJ126" s="60">
        <v>0</v>
      </c>
      <c r="AK126" s="61">
        <v>0</v>
      </c>
      <c r="AL126" s="60">
        <v>0</v>
      </c>
      <c r="AM126" s="60">
        <v>0</v>
      </c>
      <c r="AN126" s="61">
        <v>1</v>
      </c>
      <c r="AO126" s="60">
        <v>0</v>
      </c>
      <c r="AP126" s="60">
        <v>0</v>
      </c>
      <c r="AQ126" s="61">
        <v>0</v>
      </c>
      <c r="AR126" s="60">
        <v>0</v>
      </c>
      <c r="AS126" s="60">
        <v>0</v>
      </c>
      <c r="AT126" s="61">
        <v>0</v>
      </c>
      <c r="AU126" s="60">
        <v>0</v>
      </c>
      <c r="AV126" s="60">
        <v>0</v>
      </c>
      <c r="AW126" s="61">
        <v>0</v>
      </c>
      <c r="AX126" s="60">
        <v>0</v>
      </c>
      <c r="AY126" s="60">
        <v>0</v>
      </c>
      <c r="AZ126" s="61">
        <v>0</v>
      </c>
      <c r="BA126" s="60">
        <v>0</v>
      </c>
      <c r="BB126" s="60">
        <v>0</v>
      </c>
      <c r="BC126" s="61">
        <v>0</v>
      </c>
      <c r="BD126" s="60">
        <v>0</v>
      </c>
      <c r="BE126" s="60">
        <v>0</v>
      </c>
      <c r="BF126" s="60">
        <v>0</v>
      </c>
      <c r="BG126" s="60">
        <v>0</v>
      </c>
      <c r="BH126" s="60">
        <v>0</v>
      </c>
      <c r="BI126" s="61">
        <v>0</v>
      </c>
      <c r="BJ126" s="60">
        <v>0</v>
      </c>
      <c r="BK126" s="60">
        <v>0</v>
      </c>
      <c r="BL126" s="61">
        <v>0</v>
      </c>
      <c r="BM126" s="60">
        <v>0</v>
      </c>
      <c r="BN126" s="60">
        <v>0</v>
      </c>
      <c r="BO126" s="61">
        <v>0</v>
      </c>
      <c r="BP126" s="60">
        <v>0</v>
      </c>
      <c r="BQ126" s="60">
        <v>0</v>
      </c>
      <c r="BR126" s="61">
        <v>0</v>
      </c>
      <c r="BS126" s="60">
        <v>0</v>
      </c>
      <c r="BT126" s="60">
        <v>0</v>
      </c>
      <c r="BU126" s="61">
        <v>0</v>
      </c>
      <c r="BV126" s="60">
        <v>0</v>
      </c>
      <c r="BW126" s="60">
        <v>0</v>
      </c>
      <c r="BX126" s="60">
        <v>0</v>
      </c>
      <c r="BY126" s="60">
        <v>0</v>
      </c>
      <c r="BZ126" s="60">
        <v>0</v>
      </c>
      <c r="CA126" s="61">
        <v>1</v>
      </c>
      <c r="CB126" s="60">
        <v>0</v>
      </c>
      <c r="CC126" s="60">
        <v>0</v>
      </c>
      <c r="CD126" s="60">
        <v>0</v>
      </c>
      <c r="CE126" s="60">
        <v>0</v>
      </c>
      <c r="CF126" s="60">
        <v>0</v>
      </c>
      <c r="CG126" s="60">
        <v>0</v>
      </c>
      <c r="CH126" s="60">
        <v>0</v>
      </c>
      <c r="CI126" s="61">
        <v>0</v>
      </c>
      <c r="CJ126" s="61">
        <v>0</v>
      </c>
      <c r="CK126" s="60">
        <v>0</v>
      </c>
      <c r="CL126" s="60">
        <v>0</v>
      </c>
      <c r="CM126" s="61">
        <v>0</v>
      </c>
      <c r="CN126" s="60">
        <v>0</v>
      </c>
      <c r="CO126" s="60">
        <v>0</v>
      </c>
      <c r="CP126" s="61">
        <v>0</v>
      </c>
      <c r="CQ126" s="60">
        <v>0</v>
      </c>
      <c r="CR126" s="60">
        <v>0</v>
      </c>
      <c r="CS126" s="61">
        <v>0</v>
      </c>
      <c r="CT126" s="60">
        <v>0</v>
      </c>
      <c r="CU126" s="60">
        <v>0</v>
      </c>
      <c r="CV126" s="61">
        <v>0</v>
      </c>
      <c r="CW126" s="60">
        <v>0</v>
      </c>
      <c r="CX126" s="60">
        <v>1</v>
      </c>
      <c r="CY126" s="61">
        <v>1</v>
      </c>
      <c r="CZ126" s="60">
        <v>0</v>
      </c>
      <c r="DA126" s="60">
        <v>0</v>
      </c>
      <c r="DB126" s="60">
        <v>0</v>
      </c>
    </row>
    <row r="127" spans="1:106">
      <c r="A127" s="28">
        <v>117</v>
      </c>
      <c r="B127" s="139" t="s">
        <v>184</v>
      </c>
      <c r="C127" s="271" t="s">
        <v>305</v>
      </c>
      <c r="D127" s="265"/>
      <c r="E127" s="60">
        <v>1</v>
      </c>
      <c r="F127" s="60">
        <v>0</v>
      </c>
      <c r="G127" s="61">
        <v>0</v>
      </c>
      <c r="H127" s="60">
        <v>0</v>
      </c>
      <c r="I127" s="60">
        <v>0</v>
      </c>
      <c r="J127" s="61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1</v>
      </c>
      <c r="P127" s="61">
        <v>1</v>
      </c>
      <c r="Q127" s="60">
        <v>0</v>
      </c>
      <c r="R127" s="60">
        <v>0</v>
      </c>
      <c r="S127" s="61">
        <v>0</v>
      </c>
      <c r="T127" s="60">
        <v>0</v>
      </c>
      <c r="U127" s="60">
        <v>0</v>
      </c>
      <c r="V127" s="60">
        <v>0</v>
      </c>
      <c r="W127" s="60">
        <v>0</v>
      </c>
      <c r="X127" s="60">
        <v>0</v>
      </c>
      <c r="Y127" s="61">
        <v>1</v>
      </c>
      <c r="Z127" s="60">
        <v>1</v>
      </c>
      <c r="AA127" s="60">
        <v>1</v>
      </c>
      <c r="AB127" s="61">
        <v>1</v>
      </c>
      <c r="AC127" s="60">
        <v>0</v>
      </c>
      <c r="AD127" s="60">
        <v>0</v>
      </c>
      <c r="AE127" s="61">
        <v>1</v>
      </c>
      <c r="AF127" s="60">
        <v>0</v>
      </c>
      <c r="AG127" s="60">
        <v>0</v>
      </c>
      <c r="AH127" s="60">
        <v>0</v>
      </c>
      <c r="AI127" s="60">
        <v>0</v>
      </c>
      <c r="AJ127" s="60">
        <v>0</v>
      </c>
      <c r="AK127" s="61">
        <v>0</v>
      </c>
      <c r="AL127" s="60">
        <v>0</v>
      </c>
      <c r="AM127" s="60">
        <v>1</v>
      </c>
      <c r="AN127" s="61">
        <v>1</v>
      </c>
      <c r="AO127" s="60">
        <v>0</v>
      </c>
      <c r="AP127" s="60">
        <v>0</v>
      </c>
      <c r="AQ127" s="61">
        <v>0</v>
      </c>
      <c r="AR127" s="60">
        <v>0</v>
      </c>
      <c r="AS127" s="60">
        <v>0</v>
      </c>
      <c r="AT127" s="61">
        <v>0</v>
      </c>
      <c r="AU127" s="60">
        <v>0</v>
      </c>
      <c r="AV127" s="60">
        <v>0</v>
      </c>
      <c r="AW127" s="61">
        <v>0</v>
      </c>
      <c r="AX127" s="60">
        <v>1</v>
      </c>
      <c r="AY127" s="60">
        <v>0</v>
      </c>
      <c r="AZ127" s="61">
        <v>0</v>
      </c>
      <c r="BA127" s="60">
        <v>0</v>
      </c>
      <c r="BB127" s="60">
        <v>0</v>
      </c>
      <c r="BC127" s="61">
        <v>0</v>
      </c>
      <c r="BD127" s="60">
        <v>0</v>
      </c>
      <c r="BE127" s="60">
        <v>0</v>
      </c>
      <c r="BF127" s="60">
        <v>0</v>
      </c>
      <c r="BG127" s="60">
        <v>0</v>
      </c>
      <c r="BH127" s="60">
        <v>0</v>
      </c>
      <c r="BI127" s="61">
        <v>0</v>
      </c>
      <c r="BJ127" s="60">
        <v>0</v>
      </c>
      <c r="BK127" s="60">
        <v>0</v>
      </c>
      <c r="BL127" s="61">
        <v>0</v>
      </c>
      <c r="BM127" s="60">
        <v>1</v>
      </c>
      <c r="BN127" s="60">
        <v>0</v>
      </c>
      <c r="BO127" s="61">
        <v>0</v>
      </c>
      <c r="BP127" s="60">
        <v>0</v>
      </c>
      <c r="BQ127" s="60">
        <v>0</v>
      </c>
      <c r="BR127" s="61">
        <v>0</v>
      </c>
      <c r="BS127" s="60">
        <v>0</v>
      </c>
      <c r="BT127" s="60">
        <v>0</v>
      </c>
      <c r="BU127" s="61">
        <v>0</v>
      </c>
      <c r="BV127" s="60">
        <v>0</v>
      </c>
      <c r="BW127" s="60">
        <v>0</v>
      </c>
      <c r="BX127" s="60">
        <v>0</v>
      </c>
      <c r="BY127" s="60">
        <v>0</v>
      </c>
      <c r="BZ127" s="60">
        <v>0</v>
      </c>
      <c r="CA127" s="61">
        <v>1</v>
      </c>
      <c r="CB127" s="60">
        <v>0</v>
      </c>
      <c r="CC127" s="60">
        <v>0</v>
      </c>
      <c r="CD127" s="60">
        <v>0</v>
      </c>
      <c r="CE127" s="60">
        <v>0</v>
      </c>
      <c r="CF127" s="60">
        <v>0</v>
      </c>
      <c r="CG127" s="60">
        <v>0</v>
      </c>
      <c r="CH127" s="60">
        <v>0</v>
      </c>
      <c r="CI127" s="61">
        <v>0</v>
      </c>
      <c r="CJ127" s="61">
        <v>0</v>
      </c>
      <c r="CK127" s="60">
        <v>0</v>
      </c>
      <c r="CL127" s="60">
        <v>0</v>
      </c>
      <c r="CM127" s="61">
        <v>0</v>
      </c>
      <c r="CN127" s="60">
        <v>0</v>
      </c>
      <c r="CO127" s="60">
        <v>0</v>
      </c>
      <c r="CP127" s="61">
        <v>0</v>
      </c>
      <c r="CQ127" s="60">
        <v>0</v>
      </c>
      <c r="CR127" s="60">
        <v>0</v>
      </c>
      <c r="CS127" s="61">
        <v>0</v>
      </c>
      <c r="CT127" s="60">
        <v>0</v>
      </c>
      <c r="CU127" s="60">
        <v>0</v>
      </c>
      <c r="CV127" s="61">
        <v>0</v>
      </c>
      <c r="CW127" s="60">
        <v>0</v>
      </c>
      <c r="CX127" s="60">
        <v>1</v>
      </c>
      <c r="CY127" s="61">
        <v>1</v>
      </c>
      <c r="CZ127" s="60">
        <v>1</v>
      </c>
      <c r="DA127" s="60">
        <v>1</v>
      </c>
      <c r="DB127" s="60">
        <v>0</v>
      </c>
    </row>
    <row r="128" spans="1:106" ht="18.75">
      <c r="A128" s="149" t="s">
        <v>350</v>
      </c>
      <c r="B128" s="282" t="s">
        <v>351</v>
      </c>
      <c r="C128" s="283"/>
      <c r="D128" s="284"/>
      <c r="E128" s="63">
        <f t="shared" ref="E128:J128" si="0">SUM(E6:E127)</f>
        <v>81</v>
      </c>
      <c r="F128" s="63">
        <f t="shared" si="0"/>
        <v>100</v>
      </c>
      <c r="G128" s="63">
        <f t="shared" si="0"/>
        <v>100</v>
      </c>
      <c r="H128" s="63">
        <f t="shared" si="0"/>
        <v>53</v>
      </c>
      <c r="I128" s="63">
        <f t="shared" si="0"/>
        <v>52</v>
      </c>
      <c r="J128" s="63">
        <f t="shared" si="0"/>
        <v>93</v>
      </c>
      <c r="K128" s="63">
        <f t="shared" ref="K128:BV128" si="1">SUM(K6:K127)</f>
        <v>58</v>
      </c>
      <c r="L128" s="63">
        <f t="shared" si="1"/>
        <v>57</v>
      </c>
      <c r="M128" s="63">
        <f t="shared" si="1"/>
        <v>61</v>
      </c>
      <c r="N128" s="63">
        <f t="shared" si="1"/>
        <v>95</v>
      </c>
      <c r="O128" s="63">
        <f t="shared" si="1"/>
        <v>98</v>
      </c>
      <c r="P128" s="63">
        <f t="shared" si="1"/>
        <v>91</v>
      </c>
      <c r="Q128" s="63">
        <f t="shared" si="1"/>
        <v>49</v>
      </c>
      <c r="R128" s="63">
        <f t="shared" si="1"/>
        <v>84</v>
      </c>
      <c r="S128" s="63">
        <f t="shared" si="1"/>
        <v>85</v>
      </c>
      <c r="T128" s="63">
        <f t="shared" si="1"/>
        <v>60</v>
      </c>
      <c r="U128" s="63">
        <f t="shared" si="1"/>
        <v>63</v>
      </c>
      <c r="V128" s="63">
        <f t="shared" si="1"/>
        <v>65</v>
      </c>
      <c r="W128" s="63">
        <f t="shared" si="1"/>
        <v>52</v>
      </c>
      <c r="X128" s="63">
        <f t="shared" si="1"/>
        <v>99</v>
      </c>
      <c r="Y128" s="63">
        <f t="shared" si="1"/>
        <v>105</v>
      </c>
      <c r="Z128" s="63">
        <f t="shared" si="1"/>
        <v>80</v>
      </c>
      <c r="AA128" s="63">
        <f t="shared" si="1"/>
        <v>113</v>
      </c>
      <c r="AB128" s="63">
        <f t="shared" si="1"/>
        <v>113</v>
      </c>
      <c r="AC128" s="63">
        <f t="shared" si="1"/>
        <v>101</v>
      </c>
      <c r="AD128" s="63">
        <f t="shared" si="1"/>
        <v>101</v>
      </c>
      <c r="AE128" s="63">
        <f t="shared" si="1"/>
        <v>97</v>
      </c>
      <c r="AF128" s="63">
        <f t="shared" si="1"/>
        <v>65</v>
      </c>
      <c r="AG128" s="63">
        <f t="shared" si="1"/>
        <v>70</v>
      </c>
      <c r="AH128" s="63">
        <f t="shared" si="1"/>
        <v>75</v>
      </c>
      <c r="AI128" s="63">
        <f t="shared" si="1"/>
        <v>39</v>
      </c>
      <c r="AJ128" s="63">
        <f t="shared" si="1"/>
        <v>42</v>
      </c>
      <c r="AK128" s="63">
        <f t="shared" si="1"/>
        <v>69</v>
      </c>
      <c r="AL128" s="63">
        <f t="shared" si="1"/>
        <v>79</v>
      </c>
      <c r="AM128" s="63">
        <f t="shared" si="1"/>
        <v>97</v>
      </c>
      <c r="AN128" s="63">
        <f t="shared" si="1"/>
        <v>111</v>
      </c>
      <c r="AO128" s="63">
        <f t="shared" si="1"/>
        <v>63</v>
      </c>
      <c r="AP128" s="63">
        <f t="shared" si="1"/>
        <v>85</v>
      </c>
      <c r="AQ128" s="63">
        <f t="shared" si="1"/>
        <v>101</v>
      </c>
      <c r="AR128" s="63">
        <f t="shared" si="1"/>
        <v>65</v>
      </c>
      <c r="AS128" s="63">
        <f t="shared" si="1"/>
        <v>77</v>
      </c>
      <c r="AT128" s="63">
        <f t="shared" si="1"/>
        <v>81</v>
      </c>
      <c r="AU128" s="63">
        <f t="shared" si="1"/>
        <v>51</v>
      </c>
      <c r="AV128" s="63">
        <f t="shared" si="1"/>
        <v>44</v>
      </c>
      <c r="AW128" s="63">
        <f t="shared" si="1"/>
        <v>98</v>
      </c>
      <c r="AX128" s="63">
        <f t="shared" si="1"/>
        <v>99</v>
      </c>
      <c r="AY128" s="63">
        <f t="shared" si="1"/>
        <v>104</v>
      </c>
      <c r="AZ128" s="63">
        <f t="shared" si="1"/>
        <v>98</v>
      </c>
      <c r="BA128" s="63">
        <f t="shared" si="1"/>
        <v>49</v>
      </c>
      <c r="BB128" s="63">
        <f t="shared" si="1"/>
        <v>70</v>
      </c>
      <c r="BC128" s="63">
        <f t="shared" si="1"/>
        <v>72</v>
      </c>
      <c r="BD128" s="63">
        <f t="shared" si="1"/>
        <v>78</v>
      </c>
      <c r="BE128" s="63">
        <f t="shared" si="1"/>
        <v>80</v>
      </c>
      <c r="BF128" s="63">
        <f t="shared" si="1"/>
        <v>85</v>
      </c>
      <c r="BG128" s="63">
        <f t="shared" si="1"/>
        <v>67</v>
      </c>
      <c r="BH128" s="63">
        <f t="shared" si="1"/>
        <v>68</v>
      </c>
      <c r="BI128" s="63">
        <f t="shared" si="1"/>
        <v>73</v>
      </c>
      <c r="BJ128" s="63">
        <f t="shared" si="1"/>
        <v>49</v>
      </c>
      <c r="BK128" s="63">
        <f t="shared" si="1"/>
        <v>69</v>
      </c>
      <c r="BL128" s="63">
        <f t="shared" si="1"/>
        <v>71</v>
      </c>
      <c r="BM128" s="63">
        <f t="shared" si="1"/>
        <v>107</v>
      </c>
      <c r="BN128" s="63">
        <f t="shared" si="1"/>
        <v>108</v>
      </c>
      <c r="BO128" s="63">
        <f t="shared" si="1"/>
        <v>99</v>
      </c>
      <c r="BP128" s="63">
        <f t="shared" si="1"/>
        <v>94</v>
      </c>
      <c r="BQ128" s="63">
        <f t="shared" si="1"/>
        <v>109</v>
      </c>
      <c r="BR128" s="63">
        <f t="shared" si="1"/>
        <v>109</v>
      </c>
      <c r="BS128" s="63">
        <f t="shared" si="1"/>
        <v>43</v>
      </c>
      <c r="BT128" s="63">
        <f t="shared" si="1"/>
        <v>43</v>
      </c>
      <c r="BU128" s="63">
        <f t="shared" si="1"/>
        <v>43</v>
      </c>
      <c r="BV128" s="63">
        <f t="shared" si="1"/>
        <v>78</v>
      </c>
      <c r="BW128" s="63">
        <f t="shared" ref="BW128:DB128" si="2">SUM(BW6:BW127)</f>
        <v>80</v>
      </c>
      <c r="BX128" s="63">
        <f t="shared" si="2"/>
        <v>85</v>
      </c>
      <c r="BY128" s="63">
        <f t="shared" si="2"/>
        <v>47</v>
      </c>
      <c r="BZ128" s="63">
        <f t="shared" si="2"/>
        <v>78</v>
      </c>
      <c r="CA128" s="63">
        <f t="shared" si="2"/>
        <v>109</v>
      </c>
      <c r="CB128" s="63">
        <f t="shared" si="2"/>
        <v>75</v>
      </c>
      <c r="CC128" s="63">
        <f t="shared" si="2"/>
        <v>75</v>
      </c>
      <c r="CD128" s="63">
        <f t="shared" si="2"/>
        <v>75</v>
      </c>
      <c r="CE128" s="63">
        <f t="shared" si="2"/>
        <v>78</v>
      </c>
      <c r="CF128" s="63">
        <f t="shared" si="2"/>
        <v>80</v>
      </c>
      <c r="CG128" s="63">
        <f t="shared" si="2"/>
        <v>85</v>
      </c>
      <c r="CH128" s="63">
        <f t="shared" si="2"/>
        <v>38</v>
      </c>
      <c r="CI128" s="63">
        <f t="shared" si="2"/>
        <v>47</v>
      </c>
      <c r="CJ128" s="63">
        <f t="shared" si="2"/>
        <v>50</v>
      </c>
      <c r="CK128" s="63">
        <f t="shared" si="2"/>
        <v>65</v>
      </c>
      <c r="CL128" s="63">
        <f t="shared" si="2"/>
        <v>66</v>
      </c>
      <c r="CM128" s="63">
        <f t="shared" si="2"/>
        <v>71</v>
      </c>
      <c r="CN128" s="63">
        <f t="shared" si="2"/>
        <v>30</v>
      </c>
      <c r="CO128" s="63">
        <f t="shared" si="2"/>
        <v>54</v>
      </c>
      <c r="CP128" s="63">
        <f t="shared" si="2"/>
        <v>61</v>
      </c>
      <c r="CQ128" s="63">
        <f t="shared" si="2"/>
        <v>35</v>
      </c>
      <c r="CR128" s="63">
        <f t="shared" si="2"/>
        <v>40</v>
      </c>
      <c r="CS128" s="63">
        <f t="shared" si="2"/>
        <v>41</v>
      </c>
      <c r="CT128" s="63">
        <f t="shared" si="2"/>
        <v>29</v>
      </c>
      <c r="CU128" s="63">
        <f t="shared" si="2"/>
        <v>29</v>
      </c>
      <c r="CV128" s="63">
        <f t="shared" si="2"/>
        <v>33</v>
      </c>
      <c r="CW128" s="63">
        <f t="shared" si="2"/>
        <v>50</v>
      </c>
      <c r="CX128" s="63">
        <f t="shared" si="2"/>
        <v>54</v>
      </c>
      <c r="CY128" s="63">
        <f t="shared" si="2"/>
        <v>71</v>
      </c>
      <c r="CZ128" s="63">
        <f t="shared" si="2"/>
        <v>54</v>
      </c>
      <c r="DA128" s="63">
        <f t="shared" si="2"/>
        <v>60</v>
      </c>
      <c r="DB128" s="63">
        <f t="shared" si="2"/>
        <v>59</v>
      </c>
    </row>
    <row r="129" spans="1:106" s="78" customFormat="1" ht="18.75">
      <c r="A129" s="150">
        <f>117</f>
        <v>117</v>
      </c>
      <c r="B129" s="279" t="s">
        <v>352</v>
      </c>
      <c r="C129" s="280"/>
      <c r="D129" s="281"/>
      <c r="E129" s="131">
        <f>E128/A129</f>
        <v>0.69230769230769229</v>
      </c>
      <c r="F129" s="131">
        <f>F128/A129</f>
        <v>0.85470085470085466</v>
      </c>
      <c r="G129" s="131">
        <f>G128/A129</f>
        <v>0.85470085470085466</v>
      </c>
      <c r="H129" s="131">
        <f>H128/A129</f>
        <v>0.45299145299145299</v>
      </c>
      <c r="I129" s="131">
        <f>I128/A129</f>
        <v>0.44444444444444442</v>
      </c>
      <c r="J129" s="131">
        <f>J128/A129</f>
        <v>0.79487179487179482</v>
      </c>
      <c r="K129" s="132">
        <f>K128/A129</f>
        <v>0.49572649572649574</v>
      </c>
      <c r="L129" s="132">
        <f>L128/A129</f>
        <v>0.48717948717948717</v>
      </c>
      <c r="M129" s="132">
        <f>M128/A129</f>
        <v>0.5213675213675214</v>
      </c>
      <c r="N129" s="132">
        <f>N128/A129</f>
        <v>0.81196581196581197</v>
      </c>
      <c r="O129" s="132">
        <f>O128/A129</f>
        <v>0.83760683760683763</v>
      </c>
      <c r="P129" s="132">
        <f>P128/A129</f>
        <v>0.77777777777777779</v>
      </c>
      <c r="Q129" s="132">
        <f>Q128/A129</f>
        <v>0.41880341880341881</v>
      </c>
      <c r="R129" s="132">
        <f>R128/A129</f>
        <v>0.71794871794871795</v>
      </c>
      <c r="S129" s="132">
        <f>S128/A129</f>
        <v>0.72649572649572647</v>
      </c>
      <c r="T129" s="132">
        <f>T128/A129</f>
        <v>0.51282051282051277</v>
      </c>
      <c r="U129" s="132">
        <f>U128/A129</f>
        <v>0.53846153846153844</v>
      </c>
      <c r="V129" s="132">
        <f>V128/A129</f>
        <v>0.55555555555555558</v>
      </c>
      <c r="W129" s="132">
        <f>W128/A129</f>
        <v>0.44444444444444442</v>
      </c>
      <c r="X129" s="132">
        <f>X128/A129</f>
        <v>0.84615384615384615</v>
      </c>
      <c r="Y129" s="132">
        <f>Y128/A129</f>
        <v>0.89743589743589747</v>
      </c>
      <c r="Z129" s="132">
        <f>Z128/A129</f>
        <v>0.68376068376068377</v>
      </c>
      <c r="AA129" s="132">
        <f>AA128/A129</f>
        <v>0.96581196581196582</v>
      </c>
      <c r="AB129" s="132">
        <f>AB128/A129</f>
        <v>0.96581196581196582</v>
      </c>
      <c r="AC129" s="132">
        <f>AC128/A129</f>
        <v>0.86324786324786329</v>
      </c>
      <c r="AD129" s="132">
        <f>AD128/A129</f>
        <v>0.86324786324786329</v>
      </c>
      <c r="AE129" s="132">
        <f>AE128/A129</f>
        <v>0.82905982905982911</v>
      </c>
      <c r="AF129" s="132">
        <f>AF128/A129</f>
        <v>0.55555555555555558</v>
      </c>
      <c r="AG129" s="132">
        <f>AG128/A129</f>
        <v>0.59829059829059827</v>
      </c>
      <c r="AH129" s="132">
        <f>AH128/A129</f>
        <v>0.64102564102564108</v>
      </c>
      <c r="AI129" s="132">
        <f>AI128/A129</f>
        <v>0.33333333333333331</v>
      </c>
      <c r="AJ129" s="132">
        <f>AJ128/A129</f>
        <v>0.35897435897435898</v>
      </c>
      <c r="AK129" s="132">
        <f>AK128/A129</f>
        <v>0.58974358974358976</v>
      </c>
      <c r="AL129" s="132">
        <f>AL128/A129</f>
        <v>0.67521367521367526</v>
      </c>
      <c r="AM129" s="132">
        <f>AM128/A129</f>
        <v>0.82905982905982911</v>
      </c>
      <c r="AN129" s="132">
        <f>AN128/A129</f>
        <v>0.94871794871794868</v>
      </c>
      <c r="AO129" s="132">
        <f>AO128/A129</f>
        <v>0.53846153846153844</v>
      </c>
      <c r="AP129" s="132">
        <f>AP128/A129</f>
        <v>0.72649572649572647</v>
      </c>
      <c r="AQ129" s="132">
        <f>AQ128/A129</f>
        <v>0.86324786324786329</v>
      </c>
      <c r="AR129" s="132">
        <f>AR128/A129</f>
        <v>0.55555555555555558</v>
      </c>
      <c r="AS129" s="132">
        <f>AS128/A129</f>
        <v>0.65811965811965811</v>
      </c>
      <c r="AT129" s="132">
        <f>AT128/A129</f>
        <v>0.69230769230769229</v>
      </c>
      <c r="AU129" s="132">
        <f>AU128/A129</f>
        <v>0.4358974358974359</v>
      </c>
      <c r="AV129" s="132">
        <f>AV128/A129</f>
        <v>0.37606837606837606</v>
      </c>
      <c r="AW129" s="132">
        <f>AW128/A129</f>
        <v>0.83760683760683763</v>
      </c>
      <c r="AX129" s="132">
        <f>AX128/A129</f>
        <v>0.84615384615384615</v>
      </c>
      <c r="AY129" s="132">
        <f>AY128/A129</f>
        <v>0.88888888888888884</v>
      </c>
      <c r="AZ129" s="132">
        <f>AZ128/A129</f>
        <v>0.83760683760683763</v>
      </c>
      <c r="BA129" s="132">
        <f>BA128/A129</f>
        <v>0.41880341880341881</v>
      </c>
      <c r="BB129" s="132">
        <f>BB128/A129</f>
        <v>0.59829059829059827</v>
      </c>
      <c r="BC129" s="132">
        <f>BC128/A129</f>
        <v>0.61538461538461542</v>
      </c>
      <c r="BD129" s="132">
        <f>BD128/A129</f>
        <v>0.66666666666666663</v>
      </c>
      <c r="BE129" s="132">
        <f>BE128/A129</f>
        <v>0.68376068376068377</v>
      </c>
      <c r="BF129" s="132">
        <f>BF128/A129</f>
        <v>0.72649572649572647</v>
      </c>
      <c r="BG129" s="132">
        <f>BG128/A129</f>
        <v>0.57264957264957261</v>
      </c>
      <c r="BH129" s="132">
        <f>BH128/A129</f>
        <v>0.58119658119658124</v>
      </c>
      <c r="BI129" s="132">
        <f>BI128/A129</f>
        <v>0.62393162393162394</v>
      </c>
      <c r="BJ129" s="132">
        <f>BJ128/A129</f>
        <v>0.41880341880341881</v>
      </c>
      <c r="BK129" s="132">
        <f>BK128/A129</f>
        <v>0.58974358974358976</v>
      </c>
      <c r="BL129" s="132">
        <f>BL128/A129</f>
        <v>0.60683760683760679</v>
      </c>
      <c r="BM129" s="132">
        <f>BM128/A129</f>
        <v>0.9145299145299145</v>
      </c>
      <c r="BN129" s="132">
        <f>BN128/A129</f>
        <v>0.92307692307692313</v>
      </c>
      <c r="BO129" s="132">
        <f>BO128/A129</f>
        <v>0.84615384615384615</v>
      </c>
      <c r="BP129" s="132">
        <f>BP128/A129</f>
        <v>0.80341880341880345</v>
      </c>
      <c r="BQ129" s="132">
        <f>BQ128/A129</f>
        <v>0.93162393162393164</v>
      </c>
      <c r="BR129" s="132">
        <f>BR128/A129</f>
        <v>0.93162393162393164</v>
      </c>
      <c r="BS129" s="132">
        <f>BS128/A129</f>
        <v>0.36752136752136755</v>
      </c>
      <c r="BT129" s="132">
        <f>BT128/A129</f>
        <v>0.36752136752136755</v>
      </c>
      <c r="BU129" s="132">
        <f>BU128/A129</f>
        <v>0.36752136752136755</v>
      </c>
      <c r="BV129" s="132">
        <f>BV128/A129</f>
        <v>0.66666666666666663</v>
      </c>
      <c r="BW129" s="132">
        <f>BW128/A129</f>
        <v>0.68376068376068377</v>
      </c>
      <c r="BX129" s="132">
        <f>BX128/A129</f>
        <v>0.72649572649572647</v>
      </c>
      <c r="BY129" s="132">
        <f>BY128/A129</f>
        <v>0.40170940170940173</v>
      </c>
      <c r="BZ129" s="132">
        <f>BZ128/A129</f>
        <v>0.66666666666666663</v>
      </c>
      <c r="CA129" s="132">
        <f>CA128/A129</f>
        <v>0.93162393162393164</v>
      </c>
      <c r="CB129" s="132">
        <f>CB128/A129</f>
        <v>0.64102564102564108</v>
      </c>
      <c r="CC129" s="132">
        <f>CC128/A129</f>
        <v>0.64102564102564108</v>
      </c>
      <c r="CD129" s="132">
        <f>CD128/A129</f>
        <v>0.64102564102564108</v>
      </c>
      <c r="CE129" s="132">
        <f>CE128/A129</f>
        <v>0.66666666666666663</v>
      </c>
      <c r="CF129" s="132">
        <f>CF128/A129</f>
        <v>0.68376068376068377</v>
      </c>
      <c r="CG129" s="132">
        <f>CG128/A129</f>
        <v>0.72649572649572647</v>
      </c>
      <c r="CH129" s="132">
        <f>CH128/A129</f>
        <v>0.3247863247863248</v>
      </c>
      <c r="CI129" s="132">
        <f>CI128/A129</f>
        <v>0.40170940170940173</v>
      </c>
      <c r="CJ129" s="132">
        <f>CJ128/A129</f>
        <v>0.42735042735042733</v>
      </c>
      <c r="CK129" s="132">
        <f>CK128/A129</f>
        <v>0.55555555555555558</v>
      </c>
      <c r="CL129" s="132">
        <f>CL128/A129</f>
        <v>0.5641025641025641</v>
      </c>
      <c r="CM129" s="132">
        <f>CM128/A129</f>
        <v>0.60683760683760679</v>
      </c>
      <c r="CN129" s="132">
        <f>CN128/A129</f>
        <v>0.25641025641025639</v>
      </c>
      <c r="CO129" s="132">
        <f>CO128/A129</f>
        <v>0.46153846153846156</v>
      </c>
      <c r="CP129" s="132">
        <f>CP128/A129</f>
        <v>0.5213675213675214</v>
      </c>
      <c r="CQ129" s="132">
        <f>CQ128/A129</f>
        <v>0.29914529914529914</v>
      </c>
      <c r="CR129" s="132">
        <f>CR128/A129</f>
        <v>0.34188034188034189</v>
      </c>
      <c r="CS129" s="132">
        <f>CS128/A129</f>
        <v>0.3504273504273504</v>
      </c>
      <c r="CT129" s="132">
        <f>CT128/A129</f>
        <v>0.24786324786324787</v>
      </c>
      <c r="CU129" s="132">
        <f>CU128/A129</f>
        <v>0.24786324786324787</v>
      </c>
      <c r="CV129" s="132">
        <f>CV128/A129</f>
        <v>0.28205128205128205</v>
      </c>
      <c r="CW129" s="132">
        <f>CW128/A129</f>
        <v>0.42735042735042733</v>
      </c>
      <c r="CX129" s="132">
        <f>CX128/A129</f>
        <v>0.46153846153846156</v>
      </c>
      <c r="CY129" s="132">
        <f>CY128/A129</f>
        <v>0.60683760683760679</v>
      </c>
      <c r="CZ129" s="132">
        <f>CZ128/A129</f>
        <v>0.46153846153846156</v>
      </c>
      <c r="DA129" s="132">
        <f>DA128/A129</f>
        <v>0.51282051282051277</v>
      </c>
      <c r="DB129" s="132">
        <f>DB128/A129</f>
        <v>0.50427350427350426</v>
      </c>
    </row>
    <row r="130" spans="1:106" ht="21">
      <c r="A130" s="64"/>
      <c r="B130" s="64"/>
      <c r="C130" s="142"/>
      <c r="D130" s="83"/>
      <c r="E130" s="65"/>
      <c r="F130" s="65"/>
      <c r="G130" s="6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</row>
    <row r="131" spans="1:106" ht="18.75">
      <c r="C131" s="143"/>
    </row>
    <row r="132" spans="1:106">
      <c r="C132" s="144"/>
    </row>
    <row r="133" spans="1:106">
      <c r="C133" s="144"/>
    </row>
    <row r="134" spans="1:106">
      <c r="C134" s="145"/>
    </row>
    <row r="135" spans="1:106">
      <c r="C135" s="145"/>
    </row>
    <row r="136" spans="1:106">
      <c r="C136" s="145"/>
    </row>
    <row r="137" spans="1:106">
      <c r="C137" s="145"/>
    </row>
    <row r="138" spans="1:106">
      <c r="C138" s="145"/>
    </row>
    <row r="139" spans="1:106">
      <c r="C139" s="144"/>
    </row>
    <row r="140" spans="1:106">
      <c r="C140" s="145"/>
    </row>
    <row r="141" spans="1:106">
      <c r="C141" s="145"/>
    </row>
    <row r="142" spans="1:106">
      <c r="C142" s="145"/>
    </row>
    <row r="143" spans="1:106">
      <c r="C143" s="144"/>
    </row>
    <row r="144" spans="1:106">
      <c r="C144" s="145"/>
    </row>
    <row r="145" spans="3:3">
      <c r="C145" s="145"/>
    </row>
    <row r="146" spans="3:3">
      <c r="C146" s="145"/>
    </row>
    <row r="147" spans="3:3">
      <c r="C147" s="145"/>
    </row>
    <row r="148" spans="3:3">
      <c r="C148" s="145"/>
    </row>
    <row r="149" spans="3:3">
      <c r="C149" s="145"/>
    </row>
    <row r="150" spans="3:3">
      <c r="C150" s="145"/>
    </row>
    <row r="151" spans="3:3">
      <c r="C151" s="145"/>
    </row>
    <row r="152" spans="3:3">
      <c r="C152" s="145"/>
    </row>
    <row r="153" spans="3:3">
      <c r="C153" s="145"/>
    </row>
    <row r="154" spans="3:3">
      <c r="C154" s="145"/>
    </row>
    <row r="155" spans="3:3">
      <c r="C155" s="145"/>
    </row>
    <row r="156" spans="3:3">
      <c r="C156" s="145"/>
    </row>
    <row r="157" spans="3:3">
      <c r="C157" s="144"/>
    </row>
    <row r="158" spans="3:3">
      <c r="C158" s="145"/>
    </row>
    <row r="159" spans="3:3">
      <c r="C159" s="145"/>
    </row>
    <row r="160" spans="3:3">
      <c r="C160" s="145"/>
    </row>
    <row r="161" spans="3:3">
      <c r="C161" s="145"/>
    </row>
    <row r="162" spans="3:3">
      <c r="C162" s="145"/>
    </row>
    <row r="163" spans="3:3">
      <c r="C163" s="145"/>
    </row>
    <row r="164" spans="3:3">
      <c r="C164" s="145"/>
    </row>
    <row r="165" spans="3:3">
      <c r="C165" s="144"/>
    </row>
    <row r="166" spans="3:3">
      <c r="C166" s="145"/>
    </row>
    <row r="167" spans="3:3">
      <c r="C167" s="145"/>
    </row>
    <row r="168" spans="3:3">
      <c r="C168" s="144"/>
    </row>
    <row r="169" spans="3:3">
      <c r="C169" s="145"/>
    </row>
    <row r="170" spans="3:3">
      <c r="C170" s="145"/>
    </row>
    <row r="171" spans="3:3">
      <c r="C171" s="145"/>
    </row>
    <row r="172" spans="3:3">
      <c r="C172" s="145"/>
    </row>
    <row r="173" spans="3:3">
      <c r="C173" s="145"/>
    </row>
    <row r="174" spans="3:3">
      <c r="C174" s="145"/>
    </row>
    <row r="175" spans="3:3">
      <c r="C175" s="145"/>
    </row>
    <row r="176" spans="3:3">
      <c r="C176" s="145"/>
    </row>
    <row r="177" spans="3:3">
      <c r="C177" s="145"/>
    </row>
    <row r="178" spans="3:3">
      <c r="C178" s="145"/>
    </row>
    <row r="179" spans="3:3">
      <c r="C179" s="145"/>
    </row>
    <row r="180" spans="3:3">
      <c r="C180" s="145"/>
    </row>
    <row r="181" spans="3:3">
      <c r="C181" s="145"/>
    </row>
    <row r="182" spans="3:3">
      <c r="C182" s="145"/>
    </row>
    <row r="183" spans="3:3">
      <c r="C183" s="145"/>
    </row>
    <row r="184" spans="3:3">
      <c r="C184" s="145"/>
    </row>
    <row r="185" spans="3:3">
      <c r="C185" s="145"/>
    </row>
    <row r="186" spans="3:3">
      <c r="C186" s="145"/>
    </row>
    <row r="187" spans="3:3">
      <c r="C187" s="145"/>
    </row>
    <row r="188" spans="3:3">
      <c r="C188" s="145"/>
    </row>
    <row r="189" spans="3:3">
      <c r="C189" s="145"/>
    </row>
    <row r="190" spans="3:3">
      <c r="C190" s="145"/>
    </row>
    <row r="191" spans="3:3">
      <c r="C191" s="145"/>
    </row>
    <row r="192" spans="3:3">
      <c r="C192" s="145"/>
    </row>
    <row r="193" spans="3:3">
      <c r="C193" s="145"/>
    </row>
    <row r="194" spans="3:3">
      <c r="C194" s="145"/>
    </row>
    <row r="195" spans="3:3">
      <c r="C195" s="145"/>
    </row>
    <row r="196" spans="3:3">
      <c r="C196" s="145"/>
    </row>
    <row r="197" spans="3:3">
      <c r="C197" s="145"/>
    </row>
    <row r="198" spans="3:3">
      <c r="C198" s="145"/>
    </row>
    <row r="199" spans="3:3">
      <c r="C199" s="145"/>
    </row>
    <row r="200" spans="3:3">
      <c r="C200" s="145"/>
    </row>
    <row r="201" spans="3:3">
      <c r="C201" s="145"/>
    </row>
    <row r="202" spans="3:3">
      <c r="C202" s="145"/>
    </row>
    <row r="203" spans="3:3">
      <c r="C203" s="145"/>
    </row>
    <row r="204" spans="3:3">
      <c r="C204" s="145"/>
    </row>
    <row r="205" spans="3:3">
      <c r="C205" s="145"/>
    </row>
    <row r="206" spans="3:3">
      <c r="C206" s="145"/>
    </row>
    <row r="207" spans="3:3">
      <c r="C207" s="145"/>
    </row>
    <row r="208" spans="3:3">
      <c r="C208" s="145"/>
    </row>
    <row r="209" spans="3:3">
      <c r="C209" s="145"/>
    </row>
    <row r="210" spans="3:3">
      <c r="C210" s="145"/>
    </row>
    <row r="211" spans="3:3">
      <c r="C211" s="145"/>
    </row>
    <row r="212" spans="3:3">
      <c r="C212" s="145"/>
    </row>
    <row r="213" spans="3:3">
      <c r="C213" s="145"/>
    </row>
    <row r="214" spans="3:3">
      <c r="C214" s="145"/>
    </row>
    <row r="215" spans="3:3">
      <c r="C215" s="145"/>
    </row>
    <row r="216" spans="3:3">
      <c r="C216" s="145"/>
    </row>
    <row r="217" spans="3:3">
      <c r="C217" s="145"/>
    </row>
    <row r="218" spans="3:3">
      <c r="C218" s="145"/>
    </row>
    <row r="219" spans="3:3">
      <c r="C219" s="145"/>
    </row>
    <row r="220" spans="3:3">
      <c r="C220" s="145"/>
    </row>
    <row r="221" spans="3:3">
      <c r="C221" s="145"/>
    </row>
    <row r="222" spans="3:3">
      <c r="C222" s="145"/>
    </row>
    <row r="223" spans="3:3">
      <c r="C223" s="145"/>
    </row>
    <row r="224" spans="3:3">
      <c r="C224" s="145"/>
    </row>
    <row r="225" spans="3:3">
      <c r="C225" s="145"/>
    </row>
    <row r="226" spans="3:3">
      <c r="C226" s="145"/>
    </row>
    <row r="227" spans="3:3">
      <c r="C227" s="145"/>
    </row>
    <row r="228" spans="3:3">
      <c r="C228" s="145"/>
    </row>
    <row r="229" spans="3:3">
      <c r="C229" s="145"/>
    </row>
    <row r="230" spans="3:3">
      <c r="C230" s="145"/>
    </row>
    <row r="231" spans="3:3">
      <c r="C231" s="145"/>
    </row>
    <row r="232" spans="3:3">
      <c r="C232" s="145"/>
    </row>
    <row r="233" spans="3:3">
      <c r="C233" s="145"/>
    </row>
    <row r="234" spans="3:3">
      <c r="C234" s="145"/>
    </row>
    <row r="235" spans="3:3">
      <c r="C235" s="145"/>
    </row>
    <row r="236" spans="3:3">
      <c r="C236" s="145"/>
    </row>
    <row r="237" spans="3:3">
      <c r="C237" s="145"/>
    </row>
    <row r="238" spans="3:3">
      <c r="C238" s="145"/>
    </row>
    <row r="239" spans="3:3">
      <c r="C239" s="145"/>
    </row>
    <row r="240" spans="3:3">
      <c r="C240" s="145"/>
    </row>
    <row r="241" spans="3:3">
      <c r="C241" s="145"/>
    </row>
    <row r="242" spans="3:3">
      <c r="C242" s="145"/>
    </row>
    <row r="243" spans="3:3">
      <c r="C243" s="145"/>
    </row>
    <row r="244" spans="3:3">
      <c r="C244" s="145"/>
    </row>
    <row r="245" spans="3:3">
      <c r="C245" s="145"/>
    </row>
    <row r="246" spans="3:3">
      <c r="C246" s="145"/>
    </row>
    <row r="247" spans="3:3">
      <c r="C247" s="145"/>
    </row>
    <row r="248" spans="3:3">
      <c r="C248" s="145"/>
    </row>
    <row r="249" spans="3:3">
      <c r="C249" s="145"/>
    </row>
    <row r="250" spans="3:3">
      <c r="C250" s="145"/>
    </row>
    <row r="251" spans="3:3">
      <c r="C251" s="145"/>
    </row>
    <row r="252" spans="3:3">
      <c r="C252" s="145"/>
    </row>
    <row r="253" spans="3:3">
      <c r="C253" s="145"/>
    </row>
    <row r="254" spans="3:3">
      <c r="C254" s="145"/>
    </row>
    <row r="255" spans="3:3">
      <c r="C255" s="145"/>
    </row>
    <row r="256" spans="3:3">
      <c r="C256" s="145"/>
    </row>
    <row r="257" spans="3:3">
      <c r="C257" s="146"/>
    </row>
    <row r="258" spans="3:3">
      <c r="C258" s="147"/>
    </row>
    <row r="259" spans="3:3">
      <c r="C259" s="147"/>
    </row>
    <row r="260" spans="3:3">
      <c r="C260" s="147"/>
    </row>
  </sheetData>
  <mergeCells count="464">
    <mergeCell ref="CU3:CU4"/>
    <mergeCell ref="CV3:CV4"/>
    <mergeCell ref="CT5:CV5"/>
    <mergeCell ref="CT15:CV15"/>
    <mergeCell ref="CT29:CV29"/>
    <mergeCell ref="CT37:CV37"/>
    <mergeCell ref="CT40:CV40"/>
    <mergeCell ref="CW3:CW4"/>
    <mergeCell ref="DB3:DB4"/>
    <mergeCell ref="CZ5:DB5"/>
    <mergeCell ref="CZ15:DB15"/>
    <mergeCell ref="CZ29:DB29"/>
    <mergeCell ref="CZ37:DB37"/>
    <mergeCell ref="CZ40:DB40"/>
    <mergeCell ref="CX3:CX4"/>
    <mergeCell ref="CY3:CY4"/>
    <mergeCell ref="CW5:CY5"/>
    <mergeCell ref="CW15:CY15"/>
    <mergeCell ref="CW29:CY29"/>
    <mergeCell ref="CW37:CY37"/>
    <mergeCell ref="CW40:CY40"/>
    <mergeCell ref="CZ3:CZ4"/>
    <mergeCell ref="DA3:DA4"/>
    <mergeCell ref="CQ3:CQ4"/>
    <mergeCell ref="CR3:CR4"/>
    <mergeCell ref="CS3:CS4"/>
    <mergeCell ref="CQ5:CS5"/>
    <mergeCell ref="CQ15:CS15"/>
    <mergeCell ref="CQ29:CS29"/>
    <mergeCell ref="CQ37:CS37"/>
    <mergeCell ref="CQ40:CS40"/>
    <mergeCell ref="CT3:CT4"/>
    <mergeCell ref="CM3:CM4"/>
    <mergeCell ref="CK5:CM5"/>
    <mergeCell ref="CK15:CM15"/>
    <mergeCell ref="CK29:CM29"/>
    <mergeCell ref="CK37:CM37"/>
    <mergeCell ref="CK40:CM40"/>
    <mergeCell ref="CN3:CN4"/>
    <mergeCell ref="CO3:CO4"/>
    <mergeCell ref="CP3:CP4"/>
    <mergeCell ref="CN5:CP5"/>
    <mergeCell ref="CN15:CP15"/>
    <mergeCell ref="CN29:CP29"/>
    <mergeCell ref="CN37:CP37"/>
    <mergeCell ref="CN40:CP40"/>
    <mergeCell ref="CI3:CI4"/>
    <mergeCell ref="CJ3:CJ4"/>
    <mergeCell ref="CH5:CJ5"/>
    <mergeCell ref="CH15:CJ15"/>
    <mergeCell ref="CH29:CJ29"/>
    <mergeCell ref="CH37:CJ37"/>
    <mergeCell ref="CH40:CJ40"/>
    <mergeCell ref="CK3:CK4"/>
    <mergeCell ref="CL3:CL4"/>
    <mergeCell ref="CE3:CE4"/>
    <mergeCell ref="CF3:CF4"/>
    <mergeCell ref="CG3:CG4"/>
    <mergeCell ref="CE5:CG5"/>
    <mergeCell ref="CE15:CG15"/>
    <mergeCell ref="CE29:CG29"/>
    <mergeCell ref="CE37:CG37"/>
    <mergeCell ref="CE40:CG40"/>
    <mergeCell ref="CH3:CH4"/>
    <mergeCell ref="CA3:CA4"/>
    <mergeCell ref="BY5:CA5"/>
    <mergeCell ref="BY15:CA15"/>
    <mergeCell ref="BY29:CA29"/>
    <mergeCell ref="BY37:CA37"/>
    <mergeCell ref="BY40:CA40"/>
    <mergeCell ref="CB3:CB4"/>
    <mergeCell ref="CC3:CC4"/>
    <mergeCell ref="CD3:CD4"/>
    <mergeCell ref="CB5:CD5"/>
    <mergeCell ref="CB15:CD15"/>
    <mergeCell ref="CB29:CD29"/>
    <mergeCell ref="CB37:CD37"/>
    <mergeCell ref="CB40:CD40"/>
    <mergeCell ref="BW3:BW4"/>
    <mergeCell ref="BX3:BX4"/>
    <mergeCell ref="BV5:BX5"/>
    <mergeCell ref="BV15:BX15"/>
    <mergeCell ref="BV29:BX29"/>
    <mergeCell ref="BV37:BX37"/>
    <mergeCell ref="BV40:BX40"/>
    <mergeCell ref="BY3:BY4"/>
    <mergeCell ref="BZ3:BZ4"/>
    <mergeCell ref="BS3:BS4"/>
    <mergeCell ref="BT3:BT4"/>
    <mergeCell ref="BU3:BU4"/>
    <mergeCell ref="BS5:BU5"/>
    <mergeCell ref="BS15:BU15"/>
    <mergeCell ref="BS29:BU29"/>
    <mergeCell ref="BS37:BU37"/>
    <mergeCell ref="BS40:BU40"/>
    <mergeCell ref="BV3:BV4"/>
    <mergeCell ref="BO3:BO4"/>
    <mergeCell ref="BM5:BO5"/>
    <mergeCell ref="BM15:BO15"/>
    <mergeCell ref="BM29:BO29"/>
    <mergeCell ref="BM37:BO37"/>
    <mergeCell ref="BM40:BO40"/>
    <mergeCell ref="BP3:BP4"/>
    <mergeCell ref="BQ3:BQ4"/>
    <mergeCell ref="BR3:BR4"/>
    <mergeCell ref="BP5:BR5"/>
    <mergeCell ref="BP15:BR15"/>
    <mergeCell ref="BP29:BR29"/>
    <mergeCell ref="BP37:BR37"/>
    <mergeCell ref="BP40:BR40"/>
    <mergeCell ref="BK3:BK4"/>
    <mergeCell ref="BL3:BL4"/>
    <mergeCell ref="BJ5:BL5"/>
    <mergeCell ref="BJ15:BL15"/>
    <mergeCell ref="BJ29:BL29"/>
    <mergeCell ref="BJ37:BL37"/>
    <mergeCell ref="BJ40:BL40"/>
    <mergeCell ref="BM3:BM4"/>
    <mergeCell ref="BN3:BN4"/>
    <mergeCell ref="BG3:BG4"/>
    <mergeCell ref="BH3:BH4"/>
    <mergeCell ref="BI3:BI4"/>
    <mergeCell ref="BG5:BI5"/>
    <mergeCell ref="BG15:BI15"/>
    <mergeCell ref="BG29:BI29"/>
    <mergeCell ref="BG37:BI37"/>
    <mergeCell ref="BG40:BI40"/>
    <mergeCell ref="BJ3:BJ4"/>
    <mergeCell ref="BC3:BC4"/>
    <mergeCell ref="BA5:BC5"/>
    <mergeCell ref="BA15:BC15"/>
    <mergeCell ref="BA29:BC29"/>
    <mergeCell ref="BA37:BC37"/>
    <mergeCell ref="BA40:BC40"/>
    <mergeCell ref="BD3:BD4"/>
    <mergeCell ref="BE3:BE4"/>
    <mergeCell ref="BF3:BF4"/>
    <mergeCell ref="BD5:BF5"/>
    <mergeCell ref="BD15:BF15"/>
    <mergeCell ref="BD29:BF29"/>
    <mergeCell ref="BD37:BF37"/>
    <mergeCell ref="BD40:BF40"/>
    <mergeCell ref="AY3:AY4"/>
    <mergeCell ref="AZ3:AZ4"/>
    <mergeCell ref="AX5:AZ5"/>
    <mergeCell ref="AX15:AZ15"/>
    <mergeCell ref="AX29:AZ29"/>
    <mergeCell ref="AX37:AZ37"/>
    <mergeCell ref="AX40:AZ40"/>
    <mergeCell ref="BA3:BA4"/>
    <mergeCell ref="BB3:BB4"/>
    <mergeCell ref="AU3:AU4"/>
    <mergeCell ref="AV3:AV4"/>
    <mergeCell ref="AW3:AW4"/>
    <mergeCell ref="AU5:AW5"/>
    <mergeCell ref="AU15:AW15"/>
    <mergeCell ref="AU29:AW29"/>
    <mergeCell ref="AU37:AW37"/>
    <mergeCell ref="AU40:AW40"/>
    <mergeCell ref="AX3:AX4"/>
    <mergeCell ref="AQ3:AQ4"/>
    <mergeCell ref="AO5:AQ5"/>
    <mergeCell ref="AO15:AQ15"/>
    <mergeCell ref="AO29:AQ29"/>
    <mergeCell ref="AO37:AQ37"/>
    <mergeCell ref="AO40:AQ40"/>
    <mergeCell ref="AR3:AR4"/>
    <mergeCell ref="AS3:AS4"/>
    <mergeCell ref="AT3:AT4"/>
    <mergeCell ref="AR5:AT5"/>
    <mergeCell ref="AR15:AT15"/>
    <mergeCell ref="AR29:AT29"/>
    <mergeCell ref="AR37:AT37"/>
    <mergeCell ref="AR40:AT40"/>
    <mergeCell ref="AM3:AM4"/>
    <mergeCell ref="AN3:AN4"/>
    <mergeCell ref="AL5:AN5"/>
    <mergeCell ref="AL15:AN15"/>
    <mergeCell ref="AL29:AN29"/>
    <mergeCell ref="AL37:AN37"/>
    <mergeCell ref="AL40:AN40"/>
    <mergeCell ref="AO3:AO4"/>
    <mergeCell ref="AP3:AP4"/>
    <mergeCell ref="AI3:AI4"/>
    <mergeCell ref="AJ3:AJ4"/>
    <mergeCell ref="AK3:AK4"/>
    <mergeCell ref="AI5:AK5"/>
    <mergeCell ref="AI15:AK15"/>
    <mergeCell ref="AI29:AK29"/>
    <mergeCell ref="AI37:AK37"/>
    <mergeCell ref="AI40:AK40"/>
    <mergeCell ref="AL3:AL4"/>
    <mergeCell ref="AE3:AE4"/>
    <mergeCell ref="AC5:AE5"/>
    <mergeCell ref="AC15:AE15"/>
    <mergeCell ref="AC29:AE29"/>
    <mergeCell ref="AC37:AE37"/>
    <mergeCell ref="AC40:AE40"/>
    <mergeCell ref="AF3:AF4"/>
    <mergeCell ref="AG3:AG4"/>
    <mergeCell ref="AH3:AH4"/>
    <mergeCell ref="AF5:AH5"/>
    <mergeCell ref="AF15:AH15"/>
    <mergeCell ref="AF29:AH29"/>
    <mergeCell ref="AF37:AH37"/>
    <mergeCell ref="AF40:AH40"/>
    <mergeCell ref="AA3:AA4"/>
    <mergeCell ref="AB3:AB4"/>
    <mergeCell ref="Z5:AB5"/>
    <mergeCell ref="Z15:AB15"/>
    <mergeCell ref="Z29:AB29"/>
    <mergeCell ref="Z37:AB37"/>
    <mergeCell ref="Z40:AB40"/>
    <mergeCell ref="AC3:AC4"/>
    <mergeCell ref="AD3:AD4"/>
    <mergeCell ref="W3:W4"/>
    <mergeCell ref="X3:X4"/>
    <mergeCell ref="Y3:Y4"/>
    <mergeCell ref="W5:Y5"/>
    <mergeCell ref="W15:Y15"/>
    <mergeCell ref="W29:Y29"/>
    <mergeCell ref="W37:Y37"/>
    <mergeCell ref="W40:Y40"/>
    <mergeCell ref="Z3:Z4"/>
    <mergeCell ref="Q3:Q4"/>
    <mergeCell ref="R3:R4"/>
    <mergeCell ref="S3:S4"/>
    <mergeCell ref="Q5:S5"/>
    <mergeCell ref="Q15:S15"/>
    <mergeCell ref="Q29:S29"/>
    <mergeCell ref="Q37:S37"/>
    <mergeCell ref="Q40:S40"/>
    <mergeCell ref="T29:V29"/>
    <mergeCell ref="T37:V37"/>
    <mergeCell ref="T40:V40"/>
    <mergeCell ref="CK1:CM2"/>
    <mergeCell ref="CN1:CP2"/>
    <mergeCell ref="CQ1:CS2"/>
    <mergeCell ref="CT1:CV2"/>
    <mergeCell ref="CW1:CY2"/>
    <mergeCell ref="CZ1:DB2"/>
    <mergeCell ref="E5:G5"/>
    <mergeCell ref="E15:G15"/>
    <mergeCell ref="H3:H4"/>
    <mergeCell ref="I3:I4"/>
    <mergeCell ref="J3:J4"/>
    <mergeCell ref="H5:J5"/>
    <mergeCell ref="H15:J15"/>
    <mergeCell ref="N3:N4"/>
    <mergeCell ref="O3:O4"/>
    <mergeCell ref="P3:P4"/>
    <mergeCell ref="N5:P5"/>
    <mergeCell ref="N15:P15"/>
    <mergeCell ref="T3:T4"/>
    <mergeCell ref="U3:U4"/>
    <mergeCell ref="V3:V4"/>
    <mergeCell ref="T5:V5"/>
    <mergeCell ref="T15:V15"/>
    <mergeCell ref="Q1:S2"/>
    <mergeCell ref="E40:G40"/>
    <mergeCell ref="E37:G37"/>
    <mergeCell ref="E3:E4"/>
    <mergeCell ref="F3:F4"/>
    <mergeCell ref="G3:G4"/>
    <mergeCell ref="E1:G2"/>
    <mergeCell ref="H1:J2"/>
    <mergeCell ref="K1:M2"/>
    <mergeCell ref="N1:P2"/>
    <mergeCell ref="E29:G29"/>
    <mergeCell ref="H29:J29"/>
    <mergeCell ref="H37:J37"/>
    <mergeCell ref="H40:J40"/>
    <mergeCell ref="K3:K4"/>
    <mergeCell ref="L3:L4"/>
    <mergeCell ref="M3:M4"/>
    <mergeCell ref="K5:M5"/>
    <mergeCell ref="K15:M15"/>
    <mergeCell ref="K29:M29"/>
    <mergeCell ref="K37:M37"/>
    <mergeCell ref="K40:M40"/>
    <mergeCell ref="N29:P29"/>
    <mergeCell ref="N37:P37"/>
    <mergeCell ref="N40:P40"/>
    <mergeCell ref="T1:V2"/>
    <mergeCell ref="W1:Y2"/>
    <mergeCell ref="Z1:AB2"/>
    <mergeCell ref="AC1:AE2"/>
    <mergeCell ref="AF1:AH2"/>
    <mergeCell ref="BJ1:BL2"/>
    <mergeCell ref="BM1:BO2"/>
    <mergeCell ref="BP1:BR2"/>
    <mergeCell ref="BS1:BU2"/>
    <mergeCell ref="BV1:BX2"/>
    <mergeCell ref="BY1:CA2"/>
    <mergeCell ref="CB1:CD2"/>
    <mergeCell ref="CE1:CG2"/>
    <mergeCell ref="CH1:CJ2"/>
    <mergeCell ref="AI1:AK2"/>
    <mergeCell ref="AL1:AN2"/>
    <mergeCell ref="AO1:AQ2"/>
    <mergeCell ref="AR1:AT2"/>
    <mergeCell ref="AU1:AW2"/>
    <mergeCell ref="AX1:AZ2"/>
    <mergeCell ref="BA1:BC2"/>
    <mergeCell ref="BD1:BF2"/>
    <mergeCell ref="BG1:BI2"/>
    <mergeCell ref="B129:D129"/>
    <mergeCell ref="B124:B126"/>
    <mergeCell ref="C124:D124"/>
    <mergeCell ref="C125:D125"/>
    <mergeCell ref="C126:D126"/>
    <mergeCell ref="C127:D127"/>
    <mergeCell ref="B128:D128"/>
    <mergeCell ref="B119:B120"/>
    <mergeCell ref="C119:D119"/>
    <mergeCell ref="C120:D120"/>
    <mergeCell ref="C121:D121"/>
    <mergeCell ref="B122:B123"/>
    <mergeCell ref="C122:D122"/>
    <mergeCell ref="C123:D123"/>
    <mergeCell ref="C114:D114"/>
    <mergeCell ref="C115:D115"/>
    <mergeCell ref="C116:D116"/>
    <mergeCell ref="B117:B118"/>
    <mergeCell ref="C117:D117"/>
    <mergeCell ref="C118:D118"/>
    <mergeCell ref="B109:B110"/>
    <mergeCell ref="C109:D109"/>
    <mergeCell ref="C110:D110"/>
    <mergeCell ref="C111:D111"/>
    <mergeCell ref="C112:D112"/>
    <mergeCell ref="C113:D113"/>
    <mergeCell ref="C104:D104"/>
    <mergeCell ref="C105:D105"/>
    <mergeCell ref="B106:B108"/>
    <mergeCell ref="C106:D106"/>
    <mergeCell ref="C107:D107"/>
    <mergeCell ref="C108:D108"/>
    <mergeCell ref="C95:D95"/>
    <mergeCell ref="B96:B10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B90:B91"/>
    <mergeCell ref="C90:D90"/>
    <mergeCell ref="C91:D91"/>
    <mergeCell ref="B92:B94"/>
    <mergeCell ref="C92:D92"/>
    <mergeCell ref="C93:D93"/>
    <mergeCell ref="C94:D94"/>
    <mergeCell ref="C82:D82"/>
    <mergeCell ref="B83:B84"/>
    <mergeCell ref="C83:D83"/>
    <mergeCell ref="C84:D84"/>
    <mergeCell ref="B85:B89"/>
    <mergeCell ref="C85:D85"/>
    <mergeCell ref="C86:D86"/>
    <mergeCell ref="C87:D87"/>
    <mergeCell ref="C88:D88"/>
    <mergeCell ref="C89:D89"/>
    <mergeCell ref="B74:B77"/>
    <mergeCell ref="C74:D74"/>
    <mergeCell ref="C75:D75"/>
    <mergeCell ref="C76:D76"/>
    <mergeCell ref="C77:D77"/>
    <mergeCell ref="B78:B82"/>
    <mergeCell ref="C78:D78"/>
    <mergeCell ref="C79:D79"/>
    <mergeCell ref="C80:D80"/>
    <mergeCell ref="C81:D81"/>
    <mergeCell ref="B69:B73"/>
    <mergeCell ref="C69:D69"/>
    <mergeCell ref="C70:D70"/>
    <mergeCell ref="C71:D71"/>
    <mergeCell ref="C72:D72"/>
    <mergeCell ref="C73:D73"/>
    <mergeCell ref="B61:B63"/>
    <mergeCell ref="C61:D61"/>
    <mergeCell ref="C62:D62"/>
    <mergeCell ref="C63:D63"/>
    <mergeCell ref="B64:B68"/>
    <mergeCell ref="C64:D64"/>
    <mergeCell ref="C65:D65"/>
    <mergeCell ref="C66:D66"/>
    <mergeCell ref="C67:D67"/>
    <mergeCell ref="C68:D68"/>
    <mergeCell ref="C56:D56"/>
    <mergeCell ref="B57:B60"/>
    <mergeCell ref="C57:D57"/>
    <mergeCell ref="C58:D58"/>
    <mergeCell ref="C59:D59"/>
    <mergeCell ref="C60:D60"/>
    <mergeCell ref="B50:B51"/>
    <mergeCell ref="C50:D50"/>
    <mergeCell ref="C51:D51"/>
    <mergeCell ref="C52:D52"/>
    <mergeCell ref="B53:B55"/>
    <mergeCell ref="C53:D53"/>
    <mergeCell ref="C54:D54"/>
    <mergeCell ref="C55:D55"/>
    <mergeCell ref="B44:B47"/>
    <mergeCell ref="C44:D44"/>
    <mergeCell ref="C45:D45"/>
    <mergeCell ref="C46:D46"/>
    <mergeCell ref="C47:D47"/>
    <mergeCell ref="B48:B49"/>
    <mergeCell ref="C48:D48"/>
    <mergeCell ref="C49:D49"/>
    <mergeCell ref="A40:B40"/>
    <mergeCell ref="C40:D40"/>
    <mergeCell ref="C41:D41"/>
    <mergeCell ref="B42:B43"/>
    <mergeCell ref="C42:D42"/>
    <mergeCell ref="C43:D43"/>
    <mergeCell ref="C35:D35"/>
    <mergeCell ref="C36:D36"/>
    <mergeCell ref="A37:B37"/>
    <mergeCell ref="C37:D37"/>
    <mergeCell ref="B38:B39"/>
    <mergeCell ref="C38:D38"/>
    <mergeCell ref="C39:D39"/>
    <mergeCell ref="A29:B29"/>
    <mergeCell ref="C29:D29"/>
    <mergeCell ref="B30:B36"/>
    <mergeCell ref="C30:D30"/>
    <mergeCell ref="C31:D31"/>
    <mergeCell ref="C32:D32"/>
    <mergeCell ref="C33:D33"/>
    <mergeCell ref="C34:D34"/>
    <mergeCell ref="C22:D22"/>
    <mergeCell ref="C23:D23"/>
    <mergeCell ref="C24:D24"/>
    <mergeCell ref="C25:D25"/>
    <mergeCell ref="C26:D26"/>
    <mergeCell ref="C27:D27"/>
    <mergeCell ref="A15:B15"/>
    <mergeCell ref="C15:D15"/>
    <mergeCell ref="B16:B28"/>
    <mergeCell ref="C16:D16"/>
    <mergeCell ref="C17:D17"/>
    <mergeCell ref="C18:D18"/>
    <mergeCell ref="C19:D19"/>
    <mergeCell ref="C20:D20"/>
    <mergeCell ref="C21:D21"/>
    <mergeCell ref="C28:D28"/>
    <mergeCell ref="C1:D4"/>
    <mergeCell ref="A2:B4"/>
    <mergeCell ref="A5:B5"/>
    <mergeCell ref="A11:B11"/>
    <mergeCell ref="B12:B14"/>
    <mergeCell ref="C12:D12"/>
    <mergeCell ref="C13:D13"/>
    <mergeCell ref="C14:D14"/>
    <mergeCell ref="B6:B10"/>
    <mergeCell ref="C6:D6"/>
    <mergeCell ref="C7:D7"/>
    <mergeCell ref="C8:D8"/>
    <mergeCell ref="C9:D9"/>
    <mergeCell ref="C10:D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="80" zoomScaleNormal="80" workbookViewId="0">
      <pane ySplit="8" topLeftCell="A9" activePane="bottomLeft" state="frozen"/>
      <selection pane="bottomLeft" activeCell="F9" sqref="F9"/>
    </sheetView>
  </sheetViews>
  <sheetFormatPr defaultRowHeight="15"/>
  <cols>
    <col min="1" max="1" width="8.7109375" style="6" customWidth="1"/>
    <col min="2" max="2" width="5.7109375" style="10" customWidth="1"/>
    <col min="3" max="3" width="25.7109375" style="107" customWidth="1"/>
    <col min="4" max="4" width="11.7109375" style="10" customWidth="1"/>
    <col min="5" max="5" width="11.7109375" customWidth="1"/>
    <col min="6" max="7" width="14.7109375" style="6" customWidth="1"/>
    <col min="8" max="8" width="14.7109375" style="128" customWidth="1"/>
    <col min="10" max="10" width="11.42578125" style="78" customWidth="1"/>
  </cols>
  <sheetData>
    <row r="1" spans="1:11" ht="15.75" thickBot="1"/>
    <row r="2" spans="1:11" ht="15.75" thickBot="1">
      <c r="B2" s="304" t="s">
        <v>349</v>
      </c>
      <c r="C2" s="305"/>
      <c r="D2" s="305"/>
      <c r="E2" s="306"/>
      <c r="F2" s="136"/>
      <c r="G2" s="136"/>
      <c r="H2" s="136"/>
      <c r="I2" s="136"/>
      <c r="J2" s="136"/>
    </row>
    <row r="4" spans="1:11" ht="30" customHeight="1">
      <c r="B4" s="307" t="s">
        <v>29</v>
      </c>
      <c r="C4" s="307"/>
      <c r="D4" s="302" t="s">
        <v>30</v>
      </c>
      <c r="E4" s="302"/>
      <c r="F4" s="134"/>
    </row>
    <row r="5" spans="1:11" ht="30" customHeight="1">
      <c r="B5" s="307"/>
      <c r="C5" s="307"/>
      <c r="D5" s="303" t="s">
        <v>32</v>
      </c>
      <c r="E5" s="303"/>
      <c r="F5" s="134"/>
      <c r="H5" s="86"/>
      <c r="I5" s="5"/>
      <c r="J5" s="86"/>
      <c r="K5" s="5"/>
    </row>
    <row r="6" spans="1:11">
      <c r="C6" s="108"/>
      <c r="D6" s="109"/>
      <c r="E6" s="26"/>
      <c r="F6" s="26"/>
    </row>
    <row r="7" spans="1:11">
      <c r="A7" s="301"/>
      <c r="B7" s="301"/>
      <c r="C7" s="301"/>
      <c r="D7" s="301"/>
      <c r="E7" s="301"/>
      <c r="F7" s="49" t="s">
        <v>60</v>
      </c>
      <c r="G7" s="49" t="s">
        <v>61</v>
      </c>
      <c r="H7" s="122" t="s">
        <v>60</v>
      </c>
    </row>
    <row r="8" spans="1:11" ht="30">
      <c r="A8" s="49" t="s">
        <v>252</v>
      </c>
      <c r="B8" s="9" t="s">
        <v>0</v>
      </c>
      <c r="C8" s="11" t="s">
        <v>320</v>
      </c>
      <c r="D8" s="11" t="s">
        <v>26</v>
      </c>
      <c r="E8" s="11" t="s">
        <v>10</v>
      </c>
      <c r="F8" s="19" t="s">
        <v>31</v>
      </c>
      <c r="G8" s="20" t="s">
        <v>33</v>
      </c>
      <c r="H8" s="80" t="s">
        <v>34</v>
      </c>
    </row>
    <row r="9" spans="1:11">
      <c r="A9" s="48">
        <v>1</v>
      </c>
      <c r="B9" s="297">
        <v>1</v>
      </c>
      <c r="C9" s="299" t="s">
        <v>185</v>
      </c>
      <c r="D9" s="300" t="s">
        <v>219</v>
      </c>
      <c r="E9" s="50">
        <v>2021</v>
      </c>
      <c r="F9" s="48">
        <v>81</v>
      </c>
      <c r="G9" s="48">
        <v>117</v>
      </c>
      <c r="H9" s="129">
        <f>F9/G9</f>
        <v>0.69230769230769229</v>
      </c>
      <c r="I9" s="87"/>
      <c r="J9"/>
    </row>
    <row r="10" spans="1:11">
      <c r="A10" s="48">
        <v>2</v>
      </c>
      <c r="B10" s="297"/>
      <c r="C10" s="299"/>
      <c r="D10" s="300"/>
      <c r="E10" s="52">
        <v>2022</v>
      </c>
      <c r="F10" s="48">
        <v>100</v>
      </c>
      <c r="G10" s="48">
        <v>117</v>
      </c>
      <c r="H10" s="129">
        <f>F10/G10</f>
        <v>0.85470085470085466</v>
      </c>
      <c r="I10" s="87"/>
      <c r="J10"/>
    </row>
    <row r="11" spans="1:11">
      <c r="A11" s="48">
        <v>3</v>
      </c>
      <c r="B11" s="297"/>
      <c r="C11" s="299"/>
      <c r="D11" s="300"/>
      <c r="E11" s="51">
        <v>2023</v>
      </c>
      <c r="F11" s="48">
        <v>100</v>
      </c>
      <c r="G11" s="48">
        <v>117</v>
      </c>
      <c r="H11" s="129">
        <f>F11/G11</f>
        <v>0.85470085470085466</v>
      </c>
      <c r="I11" s="78"/>
      <c r="J11"/>
    </row>
    <row r="12" spans="1:11">
      <c r="A12" s="48">
        <v>4</v>
      </c>
      <c r="B12" s="297">
        <v>2</v>
      </c>
      <c r="C12" s="299" t="s">
        <v>186</v>
      </c>
      <c r="D12" s="300" t="s">
        <v>220</v>
      </c>
      <c r="E12" s="50">
        <v>2021</v>
      </c>
      <c r="F12" s="85">
        <v>53</v>
      </c>
      <c r="G12" s="85">
        <v>117</v>
      </c>
      <c r="H12" s="130">
        <f t="shared" ref="H12:H75" si="0">F12/G12</f>
        <v>0.45299145299145299</v>
      </c>
    </row>
    <row r="13" spans="1:11">
      <c r="A13" s="48">
        <v>5</v>
      </c>
      <c r="B13" s="297"/>
      <c r="C13" s="299"/>
      <c r="D13" s="300"/>
      <c r="E13" s="52">
        <v>2022</v>
      </c>
      <c r="F13" s="85">
        <v>52</v>
      </c>
      <c r="G13" s="85">
        <v>117</v>
      </c>
      <c r="H13" s="130">
        <f t="shared" si="0"/>
        <v>0.44444444444444442</v>
      </c>
    </row>
    <row r="14" spans="1:11">
      <c r="A14" s="48">
        <v>6</v>
      </c>
      <c r="B14" s="297"/>
      <c r="C14" s="299"/>
      <c r="D14" s="300"/>
      <c r="E14" s="51">
        <v>2023</v>
      </c>
      <c r="F14" s="85">
        <v>93</v>
      </c>
      <c r="G14" s="85">
        <v>117</v>
      </c>
      <c r="H14" s="130">
        <f t="shared" si="0"/>
        <v>0.79487179487179482</v>
      </c>
    </row>
    <row r="15" spans="1:11">
      <c r="A15" s="48">
        <v>7</v>
      </c>
      <c r="B15" s="297">
        <v>3</v>
      </c>
      <c r="C15" s="299" t="s">
        <v>187</v>
      </c>
      <c r="D15" s="300" t="s">
        <v>221</v>
      </c>
      <c r="E15" s="50">
        <v>2021</v>
      </c>
      <c r="F15" s="85">
        <v>58</v>
      </c>
      <c r="G15" s="85">
        <v>117</v>
      </c>
      <c r="H15" s="130">
        <f t="shared" si="0"/>
        <v>0.49572649572649574</v>
      </c>
    </row>
    <row r="16" spans="1:11">
      <c r="A16" s="48">
        <v>8</v>
      </c>
      <c r="B16" s="297"/>
      <c r="C16" s="299"/>
      <c r="D16" s="300"/>
      <c r="E16" s="52">
        <v>2022</v>
      </c>
      <c r="F16" s="85">
        <v>57</v>
      </c>
      <c r="G16" s="85">
        <v>117</v>
      </c>
      <c r="H16" s="130">
        <f t="shared" si="0"/>
        <v>0.48717948717948717</v>
      </c>
    </row>
    <row r="17" spans="1:8">
      <c r="A17" s="48">
        <v>9</v>
      </c>
      <c r="B17" s="297"/>
      <c r="C17" s="299"/>
      <c r="D17" s="300"/>
      <c r="E17" s="51">
        <v>2023</v>
      </c>
      <c r="F17" s="85">
        <v>61</v>
      </c>
      <c r="G17" s="85">
        <v>117</v>
      </c>
      <c r="H17" s="130">
        <f t="shared" si="0"/>
        <v>0.5213675213675214</v>
      </c>
    </row>
    <row r="18" spans="1:8">
      <c r="A18" s="48">
        <v>10</v>
      </c>
      <c r="B18" s="297">
        <v>4</v>
      </c>
      <c r="C18" s="299" t="s">
        <v>188</v>
      </c>
      <c r="D18" s="300" t="s">
        <v>222</v>
      </c>
      <c r="E18" s="50">
        <v>2021</v>
      </c>
      <c r="F18" s="85">
        <v>95</v>
      </c>
      <c r="G18" s="85">
        <v>117</v>
      </c>
      <c r="H18" s="130">
        <f t="shared" si="0"/>
        <v>0.81196581196581197</v>
      </c>
    </row>
    <row r="19" spans="1:8">
      <c r="A19" s="48">
        <v>11</v>
      </c>
      <c r="B19" s="297"/>
      <c r="C19" s="299"/>
      <c r="D19" s="300"/>
      <c r="E19" s="52">
        <v>2022</v>
      </c>
      <c r="F19" s="85">
        <v>98</v>
      </c>
      <c r="G19" s="85">
        <v>117</v>
      </c>
      <c r="H19" s="130">
        <f t="shared" si="0"/>
        <v>0.83760683760683763</v>
      </c>
    </row>
    <row r="20" spans="1:8">
      <c r="A20" s="48">
        <v>12</v>
      </c>
      <c r="B20" s="297"/>
      <c r="C20" s="299"/>
      <c r="D20" s="300"/>
      <c r="E20" s="51">
        <v>2023</v>
      </c>
      <c r="F20" s="85">
        <v>91</v>
      </c>
      <c r="G20" s="85">
        <v>117</v>
      </c>
      <c r="H20" s="130">
        <f t="shared" si="0"/>
        <v>0.77777777777777779</v>
      </c>
    </row>
    <row r="21" spans="1:8">
      <c r="A21" s="48">
        <v>13</v>
      </c>
      <c r="B21" s="297">
        <v>5</v>
      </c>
      <c r="C21" s="299" t="s">
        <v>189</v>
      </c>
      <c r="D21" s="300" t="s">
        <v>223</v>
      </c>
      <c r="E21" s="50">
        <v>2021</v>
      </c>
      <c r="F21" s="85">
        <v>49</v>
      </c>
      <c r="G21" s="85">
        <v>117</v>
      </c>
      <c r="H21" s="130">
        <f t="shared" si="0"/>
        <v>0.41880341880341881</v>
      </c>
    </row>
    <row r="22" spans="1:8">
      <c r="A22" s="48">
        <v>14</v>
      </c>
      <c r="B22" s="297"/>
      <c r="C22" s="299"/>
      <c r="D22" s="300"/>
      <c r="E22" s="52">
        <v>2022</v>
      </c>
      <c r="F22" s="85">
        <v>84</v>
      </c>
      <c r="G22" s="85">
        <v>117</v>
      </c>
      <c r="H22" s="130">
        <f t="shared" si="0"/>
        <v>0.71794871794871795</v>
      </c>
    </row>
    <row r="23" spans="1:8">
      <c r="A23" s="48">
        <v>15</v>
      </c>
      <c r="B23" s="297"/>
      <c r="C23" s="299"/>
      <c r="D23" s="300"/>
      <c r="E23" s="51">
        <v>2023</v>
      </c>
      <c r="F23" s="85">
        <v>85</v>
      </c>
      <c r="G23" s="85">
        <v>117</v>
      </c>
      <c r="H23" s="130">
        <f t="shared" si="0"/>
        <v>0.72649572649572647</v>
      </c>
    </row>
    <row r="24" spans="1:8">
      <c r="A24" s="48">
        <v>16</v>
      </c>
      <c r="B24" s="297">
        <v>6</v>
      </c>
      <c r="C24" s="299" t="s">
        <v>190</v>
      </c>
      <c r="D24" s="300" t="s">
        <v>224</v>
      </c>
      <c r="E24" s="50">
        <v>2021</v>
      </c>
      <c r="F24" s="85">
        <v>60</v>
      </c>
      <c r="G24" s="85">
        <v>117</v>
      </c>
      <c r="H24" s="130">
        <f t="shared" si="0"/>
        <v>0.51282051282051277</v>
      </c>
    </row>
    <row r="25" spans="1:8">
      <c r="A25" s="48">
        <v>17</v>
      </c>
      <c r="B25" s="297"/>
      <c r="C25" s="299"/>
      <c r="D25" s="300"/>
      <c r="E25" s="52">
        <v>2022</v>
      </c>
      <c r="F25" s="85">
        <v>63</v>
      </c>
      <c r="G25" s="85">
        <v>117</v>
      </c>
      <c r="H25" s="130">
        <f t="shared" si="0"/>
        <v>0.53846153846153844</v>
      </c>
    </row>
    <row r="26" spans="1:8">
      <c r="A26" s="48">
        <v>18</v>
      </c>
      <c r="B26" s="297"/>
      <c r="C26" s="299"/>
      <c r="D26" s="300"/>
      <c r="E26" s="51">
        <v>2023</v>
      </c>
      <c r="F26" s="85">
        <v>65</v>
      </c>
      <c r="G26" s="85">
        <v>117</v>
      </c>
      <c r="H26" s="130">
        <f t="shared" si="0"/>
        <v>0.55555555555555558</v>
      </c>
    </row>
    <row r="27" spans="1:8">
      <c r="A27" s="48">
        <v>19</v>
      </c>
      <c r="B27" s="297">
        <v>7</v>
      </c>
      <c r="C27" s="299" t="s">
        <v>191</v>
      </c>
      <c r="D27" s="300" t="s">
        <v>225</v>
      </c>
      <c r="E27" s="50">
        <v>2021</v>
      </c>
      <c r="F27" s="85">
        <v>52</v>
      </c>
      <c r="G27" s="85">
        <v>117</v>
      </c>
      <c r="H27" s="130">
        <f t="shared" si="0"/>
        <v>0.44444444444444442</v>
      </c>
    </row>
    <row r="28" spans="1:8">
      <c r="A28" s="48">
        <v>20</v>
      </c>
      <c r="B28" s="297"/>
      <c r="C28" s="299"/>
      <c r="D28" s="300"/>
      <c r="E28" s="52">
        <v>2022</v>
      </c>
      <c r="F28" s="85">
        <v>99</v>
      </c>
      <c r="G28" s="85">
        <v>117</v>
      </c>
      <c r="H28" s="130">
        <f t="shared" si="0"/>
        <v>0.84615384615384615</v>
      </c>
    </row>
    <row r="29" spans="1:8">
      <c r="A29" s="48">
        <v>21</v>
      </c>
      <c r="B29" s="297"/>
      <c r="C29" s="299"/>
      <c r="D29" s="300"/>
      <c r="E29" s="51">
        <v>2023</v>
      </c>
      <c r="F29" s="85">
        <v>105</v>
      </c>
      <c r="G29" s="85">
        <v>117</v>
      </c>
      <c r="H29" s="130">
        <f t="shared" si="0"/>
        <v>0.89743589743589747</v>
      </c>
    </row>
    <row r="30" spans="1:8">
      <c r="A30" s="48">
        <v>22</v>
      </c>
      <c r="B30" s="297">
        <v>8</v>
      </c>
      <c r="C30" s="299" t="s">
        <v>192</v>
      </c>
      <c r="D30" s="300" t="s">
        <v>17</v>
      </c>
      <c r="E30" s="50">
        <v>2021</v>
      </c>
      <c r="F30" s="85">
        <v>80</v>
      </c>
      <c r="G30" s="85">
        <v>117</v>
      </c>
      <c r="H30" s="130">
        <f t="shared" si="0"/>
        <v>0.68376068376068377</v>
      </c>
    </row>
    <row r="31" spans="1:8">
      <c r="A31" s="48">
        <v>23</v>
      </c>
      <c r="B31" s="297"/>
      <c r="C31" s="299"/>
      <c r="D31" s="300"/>
      <c r="E31" s="52">
        <v>2022</v>
      </c>
      <c r="F31" s="85">
        <v>113</v>
      </c>
      <c r="G31" s="85">
        <v>117</v>
      </c>
      <c r="H31" s="130">
        <f t="shared" si="0"/>
        <v>0.96581196581196582</v>
      </c>
    </row>
    <row r="32" spans="1:8">
      <c r="A32" s="48">
        <v>24</v>
      </c>
      <c r="B32" s="297"/>
      <c r="C32" s="299"/>
      <c r="D32" s="300"/>
      <c r="E32" s="51">
        <v>2023</v>
      </c>
      <c r="F32" s="85">
        <v>113</v>
      </c>
      <c r="G32" s="85">
        <v>117</v>
      </c>
      <c r="H32" s="130">
        <f t="shared" si="0"/>
        <v>0.96581196581196582</v>
      </c>
    </row>
    <row r="33" spans="1:8">
      <c r="A33" s="48">
        <v>25</v>
      </c>
      <c r="B33" s="297">
        <v>9</v>
      </c>
      <c r="C33" s="299" t="s">
        <v>193</v>
      </c>
      <c r="D33" s="300" t="s">
        <v>226</v>
      </c>
      <c r="E33" s="50">
        <v>2021</v>
      </c>
      <c r="F33" s="85">
        <v>101</v>
      </c>
      <c r="G33" s="85">
        <v>117</v>
      </c>
      <c r="H33" s="130">
        <f t="shared" si="0"/>
        <v>0.86324786324786329</v>
      </c>
    </row>
    <row r="34" spans="1:8">
      <c r="A34" s="48">
        <v>26</v>
      </c>
      <c r="B34" s="297"/>
      <c r="C34" s="299"/>
      <c r="D34" s="300"/>
      <c r="E34" s="52">
        <v>2022</v>
      </c>
      <c r="F34" s="85">
        <v>101</v>
      </c>
      <c r="G34" s="85">
        <v>117</v>
      </c>
      <c r="H34" s="130">
        <f t="shared" si="0"/>
        <v>0.86324786324786329</v>
      </c>
    </row>
    <row r="35" spans="1:8">
      <c r="A35" s="48">
        <v>27</v>
      </c>
      <c r="B35" s="297"/>
      <c r="C35" s="299"/>
      <c r="D35" s="300"/>
      <c r="E35" s="51">
        <v>2023</v>
      </c>
      <c r="F35" s="85">
        <v>97</v>
      </c>
      <c r="G35" s="85">
        <v>117</v>
      </c>
      <c r="H35" s="130">
        <f t="shared" si="0"/>
        <v>0.82905982905982911</v>
      </c>
    </row>
    <row r="36" spans="1:8">
      <c r="A36" s="48">
        <v>28</v>
      </c>
      <c r="B36" s="297">
        <v>10</v>
      </c>
      <c r="C36" s="299" t="s">
        <v>194</v>
      </c>
      <c r="D36" s="300" t="s">
        <v>227</v>
      </c>
      <c r="E36" s="50">
        <v>2021</v>
      </c>
      <c r="F36" s="85">
        <v>65</v>
      </c>
      <c r="G36" s="85">
        <v>117</v>
      </c>
      <c r="H36" s="130">
        <f t="shared" si="0"/>
        <v>0.55555555555555558</v>
      </c>
    </row>
    <row r="37" spans="1:8">
      <c r="A37" s="48">
        <v>29</v>
      </c>
      <c r="B37" s="297"/>
      <c r="C37" s="299"/>
      <c r="D37" s="300"/>
      <c r="E37" s="52">
        <v>2022</v>
      </c>
      <c r="F37" s="85">
        <v>70</v>
      </c>
      <c r="G37" s="85">
        <v>117</v>
      </c>
      <c r="H37" s="130">
        <f t="shared" si="0"/>
        <v>0.59829059829059827</v>
      </c>
    </row>
    <row r="38" spans="1:8">
      <c r="A38" s="48">
        <v>30</v>
      </c>
      <c r="B38" s="297"/>
      <c r="C38" s="299"/>
      <c r="D38" s="300"/>
      <c r="E38" s="51">
        <v>2023</v>
      </c>
      <c r="F38" s="85">
        <v>75</v>
      </c>
      <c r="G38" s="85">
        <v>117</v>
      </c>
      <c r="H38" s="130">
        <f t="shared" si="0"/>
        <v>0.64102564102564108</v>
      </c>
    </row>
    <row r="39" spans="1:8">
      <c r="A39" s="48">
        <v>31</v>
      </c>
      <c r="B39" s="297">
        <v>11</v>
      </c>
      <c r="C39" s="299" t="s">
        <v>195</v>
      </c>
      <c r="D39" s="300" t="s">
        <v>228</v>
      </c>
      <c r="E39" s="50">
        <v>2021</v>
      </c>
      <c r="F39" s="85">
        <v>39</v>
      </c>
      <c r="G39" s="85">
        <v>117</v>
      </c>
      <c r="H39" s="130">
        <f t="shared" si="0"/>
        <v>0.33333333333333331</v>
      </c>
    </row>
    <row r="40" spans="1:8">
      <c r="A40" s="48">
        <v>32</v>
      </c>
      <c r="B40" s="297"/>
      <c r="C40" s="299"/>
      <c r="D40" s="300"/>
      <c r="E40" s="52">
        <v>2022</v>
      </c>
      <c r="F40" s="85">
        <v>42</v>
      </c>
      <c r="G40" s="85">
        <v>117</v>
      </c>
      <c r="H40" s="130">
        <f t="shared" si="0"/>
        <v>0.35897435897435898</v>
      </c>
    </row>
    <row r="41" spans="1:8">
      <c r="A41" s="48">
        <v>33</v>
      </c>
      <c r="B41" s="297"/>
      <c r="C41" s="299"/>
      <c r="D41" s="300"/>
      <c r="E41" s="51">
        <v>2023</v>
      </c>
      <c r="F41" s="85">
        <v>69</v>
      </c>
      <c r="G41" s="85">
        <v>117</v>
      </c>
      <c r="H41" s="130">
        <f t="shared" si="0"/>
        <v>0.58974358974358976</v>
      </c>
    </row>
    <row r="42" spans="1:8">
      <c r="A42" s="48">
        <v>34</v>
      </c>
      <c r="B42" s="297">
        <v>12</v>
      </c>
      <c r="C42" s="299" t="s">
        <v>196</v>
      </c>
      <c r="D42" s="300" t="s">
        <v>229</v>
      </c>
      <c r="E42" s="50">
        <v>2021</v>
      </c>
      <c r="F42" s="85">
        <v>79</v>
      </c>
      <c r="G42" s="85">
        <v>117</v>
      </c>
      <c r="H42" s="130">
        <f t="shared" si="0"/>
        <v>0.67521367521367526</v>
      </c>
    </row>
    <row r="43" spans="1:8">
      <c r="A43" s="48">
        <v>35</v>
      </c>
      <c r="B43" s="297"/>
      <c r="C43" s="299"/>
      <c r="D43" s="300"/>
      <c r="E43" s="52">
        <v>2022</v>
      </c>
      <c r="F43" s="85">
        <v>97</v>
      </c>
      <c r="G43" s="85">
        <v>117</v>
      </c>
      <c r="H43" s="130">
        <f t="shared" si="0"/>
        <v>0.82905982905982911</v>
      </c>
    </row>
    <row r="44" spans="1:8">
      <c r="A44" s="48">
        <v>36</v>
      </c>
      <c r="B44" s="297"/>
      <c r="C44" s="299"/>
      <c r="D44" s="300"/>
      <c r="E44" s="51">
        <v>2023</v>
      </c>
      <c r="F44" s="85">
        <v>111</v>
      </c>
      <c r="G44" s="85">
        <v>117</v>
      </c>
      <c r="H44" s="130">
        <f t="shared" si="0"/>
        <v>0.94871794871794868</v>
      </c>
    </row>
    <row r="45" spans="1:8">
      <c r="A45" s="48">
        <v>37</v>
      </c>
      <c r="B45" s="297">
        <v>13</v>
      </c>
      <c r="C45" s="299" t="s">
        <v>197</v>
      </c>
      <c r="D45" s="300" t="s">
        <v>230</v>
      </c>
      <c r="E45" s="50">
        <v>2021</v>
      </c>
      <c r="F45" s="85">
        <v>63</v>
      </c>
      <c r="G45" s="85">
        <v>117</v>
      </c>
      <c r="H45" s="130">
        <f t="shared" si="0"/>
        <v>0.53846153846153844</v>
      </c>
    </row>
    <row r="46" spans="1:8">
      <c r="A46" s="48">
        <v>38</v>
      </c>
      <c r="B46" s="297"/>
      <c r="C46" s="299"/>
      <c r="D46" s="300"/>
      <c r="E46" s="52">
        <v>2022</v>
      </c>
      <c r="F46" s="85">
        <v>85</v>
      </c>
      <c r="G46" s="85">
        <v>117</v>
      </c>
      <c r="H46" s="130">
        <f t="shared" si="0"/>
        <v>0.72649572649572647</v>
      </c>
    </row>
    <row r="47" spans="1:8">
      <c r="A47" s="48">
        <v>39</v>
      </c>
      <c r="B47" s="297"/>
      <c r="C47" s="299"/>
      <c r="D47" s="300"/>
      <c r="E47" s="51">
        <v>2023</v>
      </c>
      <c r="F47" s="85">
        <v>101</v>
      </c>
      <c r="G47" s="85">
        <v>117</v>
      </c>
      <c r="H47" s="130">
        <f t="shared" si="0"/>
        <v>0.86324786324786329</v>
      </c>
    </row>
    <row r="48" spans="1:8">
      <c r="A48" s="48">
        <v>40</v>
      </c>
      <c r="B48" s="297">
        <v>14</v>
      </c>
      <c r="C48" s="299" t="s">
        <v>198</v>
      </c>
      <c r="D48" s="300" t="s">
        <v>231</v>
      </c>
      <c r="E48" s="50">
        <v>2021</v>
      </c>
      <c r="F48" s="85">
        <v>65</v>
      </c>
      <c r="G48" s="85">
        <v>117</v>
      </c>
      <c r="H48" s="130">
        <f t="shared" si="0"/>
        <v>0.55555555555555558</v>
      </c>
    </row>
    <row r="49" spans="1:8">
      <c r="A49" s="48">
        <v>41</v>
      </c>
      <c r="B49" s="297"/>
      <c r="C49" s="299"/>
      <c r="D49" s="300"/>
      <c r="E49" s="52">
        <v>2022</v>
      </c>
      <c r="F49" s="85">
        <v>77</v>
      </c>
      <c r="G49" s="85">
        <v>117</v>
      </c>
      <c r="H49" s="130">
        <f t="shared" si="0"/>
        <v>0.65811965811965811</v>
      </c>
    </row>
    <row r="50" spans="1:8">
      <c r="A50" s="48">
        <v>42</v>
      </c>
      <c r="B50" s="297"/>
      <c r="C50" s="299"/>
      <c r="D50" s="300"/>
      <c r="E50" s="51">
        <v>2023</v>
      </c>
      <c r="F50" s="85">
        <v>81</v>
      </c>
      <c r="G50" s="85">
        <v>117</v>
      </c>
      <c r="H50" s="130">
        <f t="shared" si="0"/>
        <v>0.69230769230769229</v>
      </c>
    </row>
    <row r="51" spans="1:8">
      <c r="A51" s="48">
        <v>43</v>
      </c>
      <c r="B51" s="297">
        <v>15</v>
      </c>
      <c r="C51" s="299" t="s">
        <v>199</v>
      </c>
      <c r="D51" s="300" t="s">
        <v>232</v>
      </c>
      <c r="E51" s="50">
        <v>2021</v>
      </c>
      <c r="F51" s="85">
        <v>51</v>
      </c>
      <c r="G51" s="85">
        <v>117</v>
      </c>
      <c r="H51" s="130">
        <f t="shared" si="0"/>
        <v>0.4358974358974359</v>
      </c>
    </row>
    <row r="52" spans="1:8">
      <c r="A52" s="48">
        <v>44</v>
      </c>
      <c r="B52" s="297"/>
      <c r="C52" s="299"/>
      <c r="D52" s="300"/>
      <c r="E52" s="52">
        <v>2022</v>
      </c>
      <c r="F52" s="85">
        <v>44</v>
      </c>
      <c r="G52" s="85">
        <v>117</v>
      </c>
      <c r="H52" s="130">
        <f t="shared" si="0"/>
        <v>0.37606837606837606</v>
      </c>
    </row>
    <row r="53" spans="1:8">
      <c r="A53" s="48">
        <v>45</v>
      </c>
      <c r="B53" s="297"/>
      <c r="C53" s="299"/>
      <c r="D53" s="300"/>
      <c r="E53" s="51">
        <v>2023</v>
      </c>
      <c r="F53" s="85">
        <v>98</v>
      </c>
      <c r="G53" s="85">
        <v>117</v>
      </c>
      <c r="H53" s="130">
        <f t="shared" si="0"/>
        <v>0.83760683760683763</v>
      </c>
    </row>
    <row r="54" spans="1:8">
      <c r="A54" s="48">
        <v>46</v>
      </c>
      <c r="B54" s="297">
        <v>16</v>
      </c>
      <c r="C54" s="299" t="s">
        <v>200</v>
      </c>
      <c r="D54" s="300" t="s">
        <v>233</v>
      </c>
      <c r="E54" s="50">
        <v>2021</v>
      </c>
      <c r="F54" s="85">
        <v>99</v>
      </c>
      <c r="G54" s="85">
        <v>117</v>
      </c>
      <c r="H54" s="130">
        <f t="shared" si="0"/>
        <v>0.84615384615384615</v>
      </c>
    </row>
    <row r="55" spans="1:8">
      <c r="A55" s="48">
        <v>47</v>
      </c>
      <c r="B55" s="297"/>
      <c r="C55" s="299"/>
      <c r="D55" s="300"/>
      <c r="E55" s="52">
        <v>2022</v>
      </c>
      <c r="F55" s="85">
        <v>104</v>
      </c>
      <c r="G55" s="85">
        <v>117</v>
      </c>
      <c r="H55" s="130">
        <f t="shared" si="0"/>
        <v>0.88888888888888884</v>
      </c>
    </row>
    <row r="56" spans="1:8">
      <c r="A56" s="48">
        <v>48</v>
      </c>
      <c r="B56" s="297"/>
      <c r="C56" s="299"/>
      <c r="D56" s="300"/>
      <c r="E56" s="51">
        <v>2023</v>
      </c>
      <c r="F56" s="85">
        <v>98</v>
      </c>
      <c r="G56" s="85">
        <v>117</v>
      </c>
      <c r="H56" s="130">
        <f t="shared" si="0"/>
        <v>0.83760683760683763</v>
      </c>
    </row>
    <row r="57" spans="1:8">
      <c r="A57" s="48">
        <v>49</v>
      </c>
      <c r="B57" s="297">
        <v>17</v>
      </c>
      <c r="C57" s="299" t="s">
        <v>201</v>
      </c>
      <c r="D57" s="300" t="s">
        <v>234</v>
      </c>
      <c r="E57" s="50">
        <v>2021</v>
      </c>
      <c r="F57" s="85">
        <v>49</v>
      </c>
      <c r="G57" s="85">
        <v>117</v>
      </c>
      <c r="H57" s="130">
        <f t="shared" si="0"/>
        <v>0.41880341880341881</v>
      </c>
    </row>
    <row r="58" spans="1:8">
      <c r="A58" s="48">
        <v>50</v>
      </c>
      <c r="B58" s="297"/>
      <c r="C58" s="299"/>
      <c r="D58" s="300"/>
      <c r="E58" s="52">
        <v>2022</v>
      </c>
      <c r="F58" s="85">
        <v>70</v>
      </c>
      <c r="G58" s="85">
        <v>117</v>
      </c>
      <c r="H58" s="130">
        <f t="shared" si="0"/>
        <v>0.59829059829059827</v>
      </c>
    </row>
    <row r="59" spans="1:8">
      <c r="A59" s="48">
        <v>51</v>
      </c>
      <c r="B59" s="297"/>
      <c r="C59" s="299"/>
      <c r="D59" s="300"/>
      <c r="E59" s="51">
        <v>2023</v>
      </c>
      <c r="F59" s="85">
        <v>72</v>
      </c>
      <c r="G59" s="85">
        <v>117</v>
      </c>
      <c r="H59" s="130">
        <f t="shared" si="0"/>
        <v>0.61538461538461542</v>
      </c>
    </row>
    <row r="60" spans="1:8">
      <c r="A60" s="48">
        <v>52</v>
      </c>
      <c r="B60" s="297">
        <v>18</v>
      </c>
      <c r="C60" s="299" t="s">
        <v>316</v>
      </c>
      <c r="D60" s="300" t="s">
        <v>235</v>
      </c>
      <c r="E60" s="50">
        <v>2021</v>
      </c>
      <c r="F60" s="85">
        <v>78</v>
      </c>
      <c r="G60" s="85">
        <v>117</v>
      </c>
      <c r="H60" s="130">
        <f t="shared" si="0"/>
        <v>0.66666666666666663</v>
      </c>
    </row>
    <row r="61" spans="1:8">
      <c r="A61" s="48">
        <v>53</v>
      </c>
      <c r="B61" s="297"/>
      <c r="C61" s="299"/>
      <c r="D61" s="300"/>
      <c r="E61" s="52">
        <v>2022</v>
      </c>
      <c r="F61" s="85">
        <v>80</v>
      </c>
      <c r="G61" s="85">
        <v>117</v>
      </c>
      <c r="H61" s="130">
        <f t="shared" si="0"/>
        <v>0.68376068376068377</v>
      </c>
    </row>
    <row r="62" spans="1:8">
      <c r="A62" s="48">
        <v>54</v>
      </c>
      <c r="B62" s="297"/>
      <c r="C62" s="299"/>
      <c r="D62" s="300"/>
      <c r="E62" s="51">
        <v>2023</v>
      </c>
      <c r="F62" s="85">
        <v>85</v>
      </c>
      <c r="G62" s="85">
        <v>117</v>
      </c>
      <c r="H62" s="130">
        <f t="shared" si="0"/>
        <v>0.72649572649572647</v>
      </c>
    </row>
    <row r="63" spans="1:8">
      <c r="A63" s="48">
        <v>55</v>
      </c>
      <c r="B63" s="297">
        <v>19</v>
      </c>
      <c r="C63" s="299" t="s">
        <v>203</v>
      </c>
      <c r="D63" s="300" t="s">
        <v>236</v>
      </c>
      <c r="E63" s="50">
        <v>2021</v>
      </c>
      <c r="F63" s="85">
        <v>67</v>
      </c>
      <c r="G63" s="85">
        <v>117</v>
      </c>
      <c r="H63" s="130">
        <f t="shared" si="0"/>
        <v>0.57264957264957261</v>
      </c>
    </row>
    <row r="64" spans="1:8">
      <c r="A64" s="48">
        <v>56</v>
      </c>
      <c r="B64" s="297"/>
      <c r="C64" s="299"/>
      <c r="D64" s="300"/>
      <c r="E64" s="52">
        <v>2022</v>
      </c>
      <c r="F64" s="85">
        <v>68</v>
      </c>
      <c r="G64" s="85">
        <v>117</v>
      </c>
      <c r="H64" s="130">
        <f t="shared" si="0"/>
        <v>0.58119658119658124</v>
      </c>
    </row>
    <row r="65" spans="1:8">
      <c r="A65" s="48">
        <v>57</v>
      </c>
      <c r="B65" s="297"/>
      <c r="C65" s="299"/>
      <c r="D65" s="300"/>
      <c r="E65" s="51">
        <v>2023</v>
      </c>
      <c r="F65" s="85">
        <v>73</v>
      </c>
      <c r="G65" s="85">
        <v>117</v>
      </c>
      <c r="H65" s="130">
        <f t="shared" si="0"/>
        <v>0.62393162393162394</v>
      </c>
    </row>
    <row r="66" spans="1:8">
      <c r="A66" s="48">
        <v>58</v>
      </c>
      <c r="B66" s="297">
        <v>20</v>
      </c>
      <c r="C66" s="299" t="s">
        <v>204</v>
      </c>
      <c r="D66" s="300" t="s">
        <v>237</v>
      </c>
      <c r="E66" s="50">
        <v>2021</v>
      </c>
      <c r="F66" s="85">
        <v>49</v>
      </c>
      <c r="G66" s="85">
        <v>117</v>
      </c>
      <c r="H66" s="130">
        <f t="shared" si="0"/>
        <v>0.41880341880341881</v>
      </c>
    </row>
    <row r="67" spans="1:8">
      <c r="A67" s="48">
        <v>59</v>
      </c>
      <c r="B67" s="297"/>
      <c r="C67" s="299"/>
      <c r="D67" s="300"/>
      <c r="E67" s="52">
        <v>2022</v>
      </c>
      <c r="F67" s="85">
        <v>69</v>
      </c>
      <c r="G67" s="85">
        <v>117</v>
      </c>
      <c r="H67" s="130">
        <f t="shared" si="0"/>
        <v>0.58974358974358976</v>
      </c>
    </row>
    <row r="68" spans="1:8">
      <c r="A68" s="48">
        <v>60</v>
      </c>
      <c r="B68" s="297"/>
      <c r="C68" s="299"/>
      <c r="D68" s="300"/>
      <c r="E68" s="51">
        <v>2023</v>
      </c>
      <c r="F68" s="85">
        <v>71</v>
      </c>
      <c r="G68" s="85">
        <v>117</v>
      </c>
      <c r="H68" s="130">
        <f t="shared" si="0"/>
        <v>0.60683760683760679</v>
      </c>
    </row>
    <row r="69" spans="1:8">
      <c r="A69" s="48">
        <v>61</v>
      </c>
      <c r="B69" s="297">
        <v>21</v>
      </c>
      <c r="C69" s="299" t="s">
        <v>205</v>
      </c>
      <c r="D69" s="300" t="s">
        <v>238</v>
      </c>
      <c r="E69" s="50">
        <v>2021</v>
      </c>
      <c r="F69" s="85">
        <v>107</v>
      </c>
      <c r="G69" s="85">
        <v>117</v>
      </c>
      <c r="H69" s="130">
        <f t="shared" si="0"/>
        <v>0.9145299145299145</v>
      </c>
    </row>
    <row r="70" spans="1:8">
      <c r="A70" s="48">
        <v>62</v>
      </c>
      <c r="B70" s="297"/>
      <c r="C70" s="299"/>
      <c r="D70" s="300"/>
      <c r="E70" s="52">
        <v>2022</v>
      </c>
      <c r="F70" s="85">
        <v>108</v>
      </c>
      <c r="G70" s="85">
        <v>117</v>
      </c>
      <c r="H70" s="130">
        <f t="shared" si="0"/>
        <v>0.92307692307692313</v>
      </c>
    </row>
    <row r="71" spans="1:8">
      <c r="A71" s="48">
        <v>63</v>
      </c>
      <c r="B71" s="297"/>
      <c r="C71" s="299"/>
      <c r="D71" s="300"/>
      <c r="E71" s="51">
        <v>2023</v>
      </c>
      <c r="F71" s="85">
        <v>99</v>
      </c>
      <c r="G71" s="85">
        <v>117</v>
      </c>
      <c r="H71" s="130">
        <f t="shared" si="0"/>
        <v>0.84615384615384615</v>
      </c>
    </row>
    <row r="72" spans="1:8">
      <c r="A72" s="48">
        <v>64</v>
      </c>
      <c r="B72" s="297">
        <v>22</v>
      </c>
      <c r="C72" s="299" t="s">
        <v>206</v>
      </c>
      <c r="D72" s="300" t="s">
        <v>239</v>
      </c>
      <c r="E72" s="50">
        <v>2021</v>
      </c>
      <c r="F72" s="85">
        <v>94</v>
      </c>
      <c r="G72" s="85">
        <v>117</v>
      </c>
      <c r="H72" s="130">
        <f t="shared" si="0"/>
        <v>0.80341880341880345</v>
      </c>
    </row>
    <row r="73" spans="1:8">
      <c r="A73" s="48">
        <v>65</v>
      </c>
      <c r="B73" s="297"/>
      <c r="C73" s="299"/>
      <c r="D73" s="300"/>
      <c r="E73" s="52">
        <v>2022</v>
      </c>
      <c r="F73" s="85">
        <v>109</v>
      </c>
      <c r="G73" s="85">
        <v>117</v>
      </c>
      <c r="H73" s="130">
        <f t="shared" si="0"/>
        <v>0.93162393162393164</v>
      </c>
    </row>
    <row r="74" spans="1:8">
      <c r="A74" s="48">
        <v>66</v>
      </c>
      <c r="B74" s="297"/>
      <c r="C74" s="299"/>
      <c r="D74" s="300"/>
      <c r="E74" s="51">
        <v>2023</v>
      </c>
      <c r="F74" s="85">
        <v>109</v>
      </c>
      <c r="G74" s="85">
        <v>117</v>
      </c>
      <c r="H74" s="130">
        <f t="shared" si="0"/>
        <v>0.93162393162393164</v>
      </c>
    </row>
    <row r="75" spans="1:8">
      <c r="A75" s="48">
        <v>67</v>
      </c>
      <c r="B75" s="297">
        <v>23</v>
      </c>
      <c r="C75" s="299" t="s">
        <v>207</v>
      </c>
      <c r="D75" s="300" t="s">
        <v>240</v>
      </c>
      <c r="E75" s="50">
        <v>2021</v>
      </c>
      <c r="F75" s="85">
        <v>43</v>
      </c>
      <c r="G75" s="85">
        <v>117</v>
      </c>
      <c r="H75" s="130">
        <f t="shared" si="0"/>
        <v>0.36752136752136755</v>
      </c>
    </row>
    <row r="76" spans="1:8">
      <c r="A76" s="48">
        <v>68</v>
      </c>
      <c r="B76" s="297"/>
      <c r="C76" s="299"/>
      <c r="D76" s="300"/>
      <c r="E76" s="52">
        <v>2022</v>
      </c>
      <c r="F76" s="85">
        <v>43</v>
      </c>
      <c r="G76" s="85">
        <v>117</v>
      </c>
      <c r="H76" s="130">
        <f t="shared" ref="H76:H110" si="1">F76/G76</f>
        <v>0.36752136752136755</v>
      </c>
    </row>
    <row r="77" spans="1:8">
      <c r="A77" s="48">
        <v>69</v>
      </c>
      <c r="B77" s="297"/>
      <c r="C77" s="299"/>
      <c r="D77" s="300"/>
      <c r="E77" s="51">
        <v>2023</v>
      </c>
      <c r="F77" s="85">
        <v>43</v>
      </c>
      <c r="G77" s="85">
        <v>117</v>
      </c>
      <c r="H77" s="130">
        <f t="shared" si="1"/>
        <v>0.36752136752136755</v>
      </c>
    </row>
    <row r="78" spans="1:8">
      <c r="A78" s="48">
        <v>70</v>
      </c>
      <c r="B78" s="297">
        <v>24</v>
      </c>
      <c r="C78" s="299" t="s">
        <v>208</v>
      </c>
      <c r="D78" s="300" t="s">
        <v>241</v>
      </c>
      <c r="E78" s="50">
        <v>2021</v>
      </c>
      <c r="F78" s="85">
        <v>78</v>
      </c>
      <c r="G78" s="85">
        <v>117</v>
      </c>
      <c r="H78" s="130">
        <f t="shared" si="1"/>
        <v>0.66666666666666663</v>
      </c>
    </row>
    <row r="79" spans="1:8">
      <c r="A79" s="48">
        <v>71</v>
      </c>
      <c r="B79" s="297"/>
      <c r="C79" s="299"/>
      <c r="D79" s="300"/>
      <c r="E79" s="52">
        <v>2022</v>
      </c>
      <c r="F79" s="85">
        <v>80</v>
      </c>
      <c r="G79" s="85">
        <v>117</v>
      </c>
      <c r="H79" s="130">
        <f t="shared" si="1"/>
        <v>0.68376068376068377</v>
      </c>
    </row>
    <row r="80" spans="1:8">
      <c r="A80" s="48">
        <v>72</v>
      </c>
      <c r="B80" s="297"/>
      <c r="C80" s="299"/>
      <c r="D80" s="300"/>
      <c r="E80" s="51">
        <v>2023</v>
      </c>
      <c r="F80" s="85">
        <v>85</v>
      </c>
      <c r="G80" s="85">
        <v>117</v>
      </c>
      <c r="H80" s="130">
        <f t="shared" si="1"/>
        <v>0.72649572649572647</v>
      </c>
    </row>
    <row r="81" spans="1:8">
      <c r="A81" s="48">
        <v>73</v>
      </c>
      <c r="B81" s="297">
        <v>25</v>
      </c>
      <c r="C81" s="299" t="s">
        <v>209</v>
      </c>
      <c r="D81" s="300" t="s">
        <v>242</v>
      </c>
      <c r="E81" s="50">
        <v>2021</v>
      </c>
      <c r="F81" s="85">
        <v>47</v>
      </c>
      <c r="G81" s="85">
        <v>117</v>
      </c>
      <c r="H81" s="130">
        <f t="shared" si="1"/>
        <v>0.40170940170940173</v>
      </c>
    </row>
    <row r="82" spans="1:8">
      <c r="A82" s="48">
        <v>74</v>
      </c>
      <c r="B82" s="297"/>
      <c r="C82" s="299"/>
      <c r="D82" s="300"/>
      <c r="E82" s="52">
        <v>2022</v>
      </c>
      <c r="F82" s="85">
        <v>78</v>
      </c>
      <c r="G82" s="85">
        <v>117</v>
      </c>
      <c r="H82" s="130">
        <f t="shared" si="1"/>
        <v>0.66666666666666663</v>
      </c>
    </row>
    <row r="83" spans="1:8">
      <c r="A83" s="48">
        <v>75</v>
      </c>
      <c r="B83" s="297"/>
      <c r="C83" s="299"/>
      <c r="D83" s="300"/>
      <c r="E83" s="51">
        <v>2023</v>
      </c>
      <c r="F83" s="85">
        <v>109</v>
      </c>
      <c r="G83" s="85">
        <v>117</v>
      </c>
      <c r="H83" s="130">
        <f t="shared" si="1"/>
        <v>0.93162393162393164</v>
      </c>
    </row>
    <row r="84" spans="1:8">
      <c r="A84" s="48">
        <v>76</v>
      </c>
      <c r="B84" s="297">
        <v>26</v>
      </c>
      <c r="C84" s="299" t="s">
        <v>210</v>
      </c>
      <c r="D84" s="300" t="s">
        <v>243</v>
      </c>
      <c r="E84" s="50">
        <v>2021</v>
      </c>
      <c r="F84" s="85">
        <v>75</v>
      </c>
      <c r="G84" s="85">
        <v>117</v>
      </c>
      <c r="H84" s="130">
        <f t="shared" si="1"/>
        <v>0.64102564102564108</v>
      </c>
    </row>
    <row r="85" spans="1:8">
      <c r="A85" s="48">
        <v>77</v>
      </c>
      <c r="B85" s="297"/>
      <c r="C85" s="299"/>
      <c r="D85" s="300"/>
      <c r="E85" s="52">
        <v>2022</v>
      </c>
      <c r="F85" s="85">
        <v>75</v>
      </c>
      <c r="G85" s="85">
        <v>117</v>
      </c>
      <c r="H85" s="130">
        <f t="shared" si="1"/>
        <v>0.64102564102564108</v>
      </c>
    </row>
    <row r="86" spans="1:8">
      <c r="A86" s="48">
        <v>78</v>
      </c>
      <c r="B86" s="297"/>
      <c r="C86" s="299"/>
      <c r="D86" s="300"/>
      <c r="E86" s="51">
        <v>2023</v>
      </c>
      <c r="F86" s="85">
        <v>75</v>
      </c>
      <c r="G86" s="85">
        <v>117</v>
      </c>
      <c r="H86" s="130">
        <f t="shared" si="1"/>
        <v>0.64102564102564108</v>
      </c>
    </row>
    <row r="87" spans="1:8">
      <c r="A87" s="48">
        <v>79</v>
      </c>
      <c r="B87" s="297">
        <v>27</v>
      </c>
      <c r="C87" s="299" t="s">
        <v>211</v>
      </c>
      <c r="D87" s="300" t="s">
        <v>244</v>
      </c>
      <c r="E87" s="50">
        <v>2021</v>
      </c>
      <c r="F87" s="85">
        <v>78</v>
      </c>
      <c r="G87" s="85">
        <v>117</v>
      </c>
      <c r="H87" s="130">
        <f t="shared" si="1"/>
        <v>0.66666666666666663</v>
      </c>
    </row>
    <row r="88" spans="1:8">
      <c r="A88" s="48">
        <v>80</v>
      </c>
      <c r="B88" s="297"/>
      <c r="C88" s="299"/>
      <c r="D88" s="300"/>
      <c r="E88" s="52">
        <v>2022</v>
      </c>
      <c r="F88" s="85">
        <v>80</v>
      </c>
      <c r="G88" s="85">
        <v>117</v>
      </c>
      <c r="H88" s="130">
        <f t="shared" si="1"/>
        <v>0.68376068376068377</v>
      </c>
    </row>
    <row r="89" spans="1:8">
      <c r="A89" s="48">
        <v>81</v>
      </c>
      <c r="B89" s="297"/>
      <c r="C89" s="299"/>
      <c r="D89" s="300"/>
      <c r="E89" s="51">
        <v>2023</v>
      </c>
      <c r="F89" s="85">
        <v>85</v>
      </c>
      <c r="G89" s="85">
        <v>117</v>
      </c>
      <c r="H89" s="130">
        <f t="shared" si="1"/>
        <v>0.72649572649572647</v>
      </c>
    </row>
    <row r="90" spans="1:8">
      <c r="A90" s="48">
        <v>82</v>
      </c>
      <c r="B90" s="297">
        <v>28</v>
      </c>
      <c r="C90" s="299" t="s">
        <v>212</v>
      </c>
      <c r="D90" s="300" t="s">
        <v>245</v>
      </c>
      <c r="E90" s="50">
        <v>2021</v>
      </c>
      <c r="F90" s="85">
        <v>38</v>
      </c>
      <c r="G90" s="85">
        <v>117</v>
      </c>
      <c r="H90" s="130">
        <f t="shared" si="1"/>
        <v>0.3247863247863248</v>
      </c>
    </row>
    <row r="91" spans="1:8">
      <c r="A91" s="48">
        <v>83</v>
      </c>
      <c r="B91" s="297"/>
      <c r="C91" s="299"/>
      <c r="D91" s="300"/>
      <c r="E91" s="52">
        <v>2022</v>
      </c>
      <c r="F91" s="85">
        <v>47</v>
      </c>
      <c r="G91" s="85">
        <v>117</v>
      </c>
      <c r="H91" s="130">
        <f t="shared" si="1"/>
        <v>0.40170940170940173</v>
      </c>
    </row>
    <row r="92" spans="1:8">
      <c r="A92" s="48">
        <v>84</v>
      </c>
      <c r="B92" s="297"/>
      <c r="C92" s="299"/>
      <c r="D92" s="300"/>
      <c r="E92" s="51">
        <v>2023</v>
      </c>
      <c r="F92" s="85">
        <v>50</v>
      </c>
      <c r="G92" s="85">
        <v>117</v>
      </c>
      <c r="H92" s="130">
        <f t="shared" si="1"/>
        <v>0.42735042735042733</v>
      </c>
    </row>
    <row r="93" spans="1:8">
      <c r="A93" s="48">
        <v>85</v>
      </c>
      <c r="B93" s="297">
        <v>29</v>
      </c>
      <c r="C93" s="299" t="s">
        <v>213</v>
      </c>
      <c r="D93" s="300" t="s">
        <v>246</v>
      </c>
      <c r="E93" s="50">
        <v>2021</v>
      </c>
      <c r="F93" s="85">
        <v>65</v>
      </c>
      <c r="G93" s="85">
        <v>117</v>
      </c>
      <c r="H93" s="130">
        <f t="shared" si="1"/>
        <v>0.55555555555555558</v>
      </c>
    </row>
    <row r="94" spans="1:8">
      <c r="A94" s="48">
        <v>86</v>
      </c>
      <c r="B94" s="297"/>
      <c r="C94" s="299"/>
      <c r="D94" s="300"/>
      <c r="E94" s="52">
        <v>2022</v>
      </c>
      <c r="F94" s="85">
        <v>66</v>
      </c>
      <c r="G94" s="85">
        <v>117</v>
      </c>
      <c r="H94" s="130">
        <f t="shared" si="1"/>
        <v>0.5641025641025641</v>
      </c>
    </row>
    <row r="95" spans="1:8">
      <c r="A95" s="48">
        <v>87</v>
      </c>
      <c r="B95" s="297"/>
      <c r="C95" s="299"/>
      <c r="D95" s="300"/>
      <c r="E95" s="51">
        <v>2023</v>
      </c>
      <c r="F95" s="85">
        <v>71</v>
      </c>
      <c r="G95" s="85">
        <v>117</v>
      </c>
      <c r="H95" s="130">
        <f t="shared" si="1"/>
        <v>0.60683760683760679</v>
      </c>
    </row>
    <row r="96" spans="1:8">
      <c r="A96" s="48">
        <v>88</v>
      </c>
      <c r="B96" s="297">
        <v>30</v>
      </c>
      <c r="C96" s="299" t="s">
        <v>214</v>
      </c>
      <c r="D96" s="300" t="s">
        <v>247</v>
      </c>
      <c r="E96" s="50">
        <v>2021</v>
      </c>
      <c r="F96" s="85">
        <v>30</v>
      </c>
      <c r="G96" s="85">
        <v>117</v>
      </c>
      <c r="H96" s="130">
        <f t="shared" si="1"/>
        <v>0.25641025641025639</v>
      </c>
    </row>
    <row r="97" spans="1:8">
      <c r="A97" s="48">
        <v>89</v>
      </c>
      <c r="B97" s="297"/>
      <c r="C97" s="299"/>
      <c r="D97" s="300"/>
      <c r="E97" s="52">
        <v>2022</v>
      </c>
      <c r="F97" s="85">
        <v>54</v>
      </c>
      <c r="G97" s="85">
        <v>117</v>
      </c>
      <c r="H97" s="130">
        <f t="shared" si="1"/>
        <v>0.46153846153846156</v>
      </c>
    </row>
    <row r="98" spans="1:8">
      <c r="A98" s="48">
        <v>90</v>
      </c>
      <c r="B98" s="297"/>
      <c r="C98" s="299"/>
      <c r="D98" s="300"/>
      <c r="E98" s="51">
        <v>2023</v>
      </c>
      <c r="F98" s="85">
        <v>61</v>
      </c>
      <c r="G98" s="85">
        <v>117</v>
      </c>
      <c r="H98" s="130">
        <f t="shared" si="1"/>
        <v>0.5213675213675214</v>
      </c>
    </row>
    <row r="99" spans="1:8">
      <c r="A99" s="48">
        <v>91</v>
      </c>
      <c r="B99" s="297">
        <v>31</v>
      </c>
      <c r="C99" s="299" t="s">
        <v>317</v>
      </c>
      <c r="D99" s="300" t="s">
        <v>248</v>
      </c>
      <c r="E99" s="50">
        <v>2021</v>
      </c>
      <c r="F99" s="85">
        <v>35</v>
      </c>
      <c r="G99" s="85">
        <v>117</v>
      </c>
      <c r="H99" s="130">
        <f t="shared" si="1"/>
        <v>0.29914529914529914</v>
      </c>
    </row>
    <row r="100" spans="1:8">
      <c r="A100" s="48">
        <v>92</v>
      </c>
      <c r="B100" s="297"/>
      <c r="C100" s="299"/>
      <c r="D100" s="300"/>
      <c r="E100" s="52">
        <v>2022</v>
      </c>
      <c r="F100" s="85">
        <v>40</v>
      </c>
      <c r="G100" s="85">
        <v>117</v>
      </c>
      <c r="H100" s="130">
        <f t="shared" si="1"/>
        <v>0.34188034188034189</v>
      </c>
    </row>
    <row r="101" spans="1:8">
      <c r="A101" s="48">
        <v>93</v>
      </c>
      <c r="B101" s="297"/>
      <c r="C101" s="299"/>
      <c r="D101" s="300"/>
      <c r="E101" s="51">
        <v>2023</v>
      </c>
      <c r="F101" s="85">
        <v>41</v>
      </c>
      <c r="G101" s="85">
        <v>117</v>
      </c>
      <c r="H101" s="130">
        <f t="shared" si="1"/>
        <v>0.3504273504273504</v>
      </c>
    </row>
    <row r="102" spans="1:8">
      <c r="A102" s="48">
        <v>94</v>
      </c>
      <c r="B102" s="297">
        <v>32</v>
      </c>
      <c r="C102" s="299" t="s">
        <v>216</v>
      </c>
      <c r="D102" s="300" t="s">
        <v>249</v>
      </c>
      <c r="E102" s="50">
        <v>2021</v>
      </c>
      <c r="F102" s="85">
        <v>29</v>
      </c>
      <c r="G102" s="85">
        <v>117</v>
      </c>
      <c r="H102" s="130">
        <f t="shared" si="1"/>
        <v>0.24786324786324787</v>
      </c>
    </row>
    <row r="103" spans="1:8">
      <c r="A103" s="48">
        <v>95</v>
      </c>
      <c r="B103" s="297"/>
      <c r="C103" s="299"/>
      <c r="D103" s="300"/>
      <c r="E103" s="52">
        <v>2022</v>
      </c>
      <c r="F103" s="85">
        <v>29</v>
      </c>
      <c r="G103" s="85">
        <v>117</v>
      </c>
      <c r="H103" s="130">
        <f t="shared" si="1"/>
        <v>0.24786324786324787</v>
      </c>
    </row>
    <row r="104" spans="1:8">
      <c r="A104" s="48">
        <v>96</v>
      </c>
      <c r="B104" s="297"/>
      <c r="C104" s="299"/>
      <c r="D104" s="300"/>
      <c r="E104" s="51">
        <v>2023</v>
      </c>
      <c r="F104" s="85">
        <v>33</v>
      </c>
      <c r="G104" s="85">
        <v>117</v>
      </c>
      <c r="H104" s="130">
        <f t="shared" si="1"/>
        <v>0.28205128205128205</v>
      </c>
    </row>
    <row r="105" spans="1:8">
      <c r="A105" s="48">
        <v>97</v>
      </c>
      <c r="B105" s="297">
        <v>33</v>
      </c>
      <c r="C105" s="299" t="s">
        <v>217</v>
      </c>
      <c r="D105" s="300" t="s">
        <v>250</v>
      </c>
      <c r="E105" s="50">
        <v>2021</v>
      </c>
      <c r="F105" s="85">
        <v>50</v>
      </c>
      <c r="G105" s="85">
        <v>117</v>
      </c>
      <c r="H105" s="130">
        <f t="shared" si="1"/>
        <v>0.42735042735042733</v>
      </c>
    </row>
    <row r="106" spans="1:8">
      <c r="A106" s="48">
        <v>98</v>
      </c>
      <c r="B106" s="297"/>
      <c r="C106" s="299"/>
      <c r="D106" s="300"/>
      <c r="E106" s="52">
        <v>2022</v>
      </c>
      <c r="F106" s="85">
        <v>54</v>
      </c>
      <c r="G106" s="85">
        <v>117</v>
      </c>
      <c r="H106" s="130">
        <f t="shared" si="1"/>
        <v>0.46153846153846156</v>
      </c>
    </row>
    <row r="107" spans="1:8">
      <c r="A107" s="48">
        <v>99</v>
      </c>
      <c r="B107" s="297"/>
      <c r="C107" s="299"/>
      <c r="D107" s="300"/>
      <c r="E107" s="51">
        <v>2023</v>
      </c>
      <c r="F107" s="85">
        <v>71</v>
      </c>
      <c r="G107" s="85">
        <v>117</v>
      </c>
      <c r="H107" s="130">
        <f t="shared" si="1"/>
        <v>0.60683760683760679</v>
      </c>
    </row>
    <row r="108" spans="1:8">
      <c r="A108" s="48">
        <v>100</v>
      </c>
      <c r="B108" s="297">
        <v>34</v>
      </c>
      <c r="C108" s="298" t="s">
        <v>318</v>
      </c>
      <c r="D108" s="297" t="s">
        <v>251</v>
      </c>
      <c r="E108" s="50">
        <v>2021</v>
      </c>
      <c r="F108" s="85">
        <v>54</v>
      </c>
      <c r="G108" s="85">
        <v>117</v>
      </c>
      <c r="H108" s="130">
        <f t="shared" si="1"/>
        <v>0.46153846153846156</v>
      </c>
    </row>
    <row r="109" spans="1:8">
      <c r="A109" s="48">
        <v>101</v>
      </c>
      <c r="B109" s="297"/>
      <c r="C109" s="298"/>
      <c r="D109" s="297"/>
      <c r="E109" s="53">
        <v>2022</v>
      </c>
      <c r="F109" s="85">
        <v>60</v>
      </c>
      <c r="G109" s="85">
        <v>117</v>
      </c>
      <c r="H109" s="130">
        <f t="shared" si="1"/>
        <v>0.51282051282051277</v>
      </c>
    </row>
    <row r="110" spans="1:8">
      <c r="A110" s="48">
        <v>102</v>
      </c>
      <c r="B110" s="297"/>
      <c r="C110" s="298"/>
      <c r="D110" s="297"/>
      <c r="E110" s="51">
        <v>2023</v>
      </c>
      <c r="F110" s="85">
        <v>59</v>
      </c>
      <c r="G110" s="85">
        <v>117</v>
      </c>
      <c r="H110" s="130">
        <f t="shared" si="1"/>
        <v>0.50427350427350426</v>
      </c>
    </row>
  </sheetData>
  <mergeCells count="107">
    <mergeCell ref="A7:E7"/>
    <mergeCell ref="D4:E4"/>
    <mergeCell ref="D5:E5"/>
    <mergeCell ref="B2:E2"/>
    <mergeCell ref="B4:C5"/>
    <mergeCell ref="B12:B14"/>
    <mergeCell ref="C12:C14"/>
    <mergeCell ref="D12:D14"/>
    <mergeCell ref="B15:B17"/>
    <mergeCell ref="C15:C17"/>
    <mergeCell ref="D15:D17"/>
    <mergeCell ref="B9:B11"/>
    <mergeCell ref="C9:C11"/>
    <mergeCell ref="D9:D11"/>
    <mergeCell ref="B24:B26"/>
    <mergeCell ref="C24:C26"/>
    <mergeCell ref="D24:D26"/>
    <mergeCell ref="B27:B29"/>
    <mergeCell ref="C27:C29"/>
    <mergeCell ref="D27:D29"/>
    <mergeCell ref="B18:B20"/>
    <mergeCell ref="C18:C20"/>
    <mergeCell ref="D18:D20"/>
    <mergeCell ref="B21:B23"/>
    <mergeCell ref="C21:C23"/>
    <mergeCell ref="D21:D23"/>
    <mergeCell ref="B36:B38"/>
    <mergeCell ref="C36:C38"/>
    <mergeCell ref="D36:D38"/>
    <mergeCell ref="B39:B41"/>
    <mergeCell ref="C39:C41"/>
    <mergeCell ref="D39:D41"/>
    <mergeCell ref="B30:B32"/>
    <mergeCell ref="C30:C32"/>
    <mergeCell ref="D30:D32"/>
    <mergeCell ref="B33:B35"/>
    <mergeCell ref="C33:C35"/>
    <mergeCell ref="D33:D35"/>
    <mergeCell ref="B48:B50"/>
    <mergeCell ref="C48:C50"/>
    <mergeCell ref="D48:D50"/>
    <mergeCell ref="B51:B53"/>
    <mergeCell ref="C51:C53"/>
    <mergeCell ref="D51:D53"/>
    <mergeCell ref="B42:B44"/>
    <mergeCell ref="C42:C44"/>
    <mergeCell ref="D42:D44"/>
    <mergeCell ref="B45:B47"/>
    <mergeCell ref="C45:C47"/>
    <mergeCell ref="D45:D47"/>
    <mergeCell ref="B60:B62"/>
    <mergeCell ref="C60:C62"/>
    <mergeCell ref="D60:D62"/>
    <mergeCell ref="B63:B65"/>
    <mergeCell ref="C63:C65"/>
    <mergeCell ref="D63:D65"/>
    <mergeCell ref="B54:B56"/>
    <mergeCell ref="C54:C56"/>
    <mergeCell ref="D54:D56"/>
    <mergeCell ref="B57:B59"/>
    <mergeCell ref="C57:C59"/>
    <mergeCell ref="D57:D59"/>
    <mergeCell ref="B72:B74"/>
    <mergeCell ref="C72:C74"/>
    <mergeCell ref="D72:D74"/>
    <mergeCell ref="B75:B77"/>
    <mergeCell ref="C75:C77"/>
    <mergeCell ref="D75:D77"/>
    <mergeCell ref="B66:B68"/>
    <mergeCell ref="C66:C68"/>
    <mergeCell ref="D66:D68"/>
    <mergeCell ref="B69:B71"/>
    <mergeCell ref="C69:C71"/>
    <mergeCell ref="D69:D71"/>
    <mergeCell ref="B84:B86"/>
    <mergeCell ref="C84:C86"/>
    <mergeCell ref="D84:D86"/>
    <mergeCell ref="B87:B89"/>
    <mergeCell ref="C87:C89"/>
    <mergeCell ref="D87:D89"/>
    <mergeCell ref="B78:B80"/>
    <mergeCell ref="C78:C80"/>
    <mergeCell ref="D78:D80"/>
    <mergeCell ref="B81:B83"/>
    <mergeCell ref="C81:C83"/>
    <mergeCell ref="D81:D83"/>
    <mergeCell ref="B96:B98"/>
    <mergeCell ref="C96:C98"/>
    <mergeCell ref="D96:D98"/>
    <mergeCell ref="B99:B101"/>
    <mergeCell ref="C99:C101"/>
    <mergeCell ref="D99:D101"/>
    <mergeCell ref="B90:B92"/>
    <mergeCell ref="C90:C92"/>
    <mergeCell ref="D90:D92"/>
    <mergeCell ref="B93:B95"/>
    <mergeCell ref="C93:C95"/>
    <mergeCell ref="D93:D95"/>
    <mergeCell ref="B108:B110"/>
    <mergeCell ref="C108:C110"/>
    <mergeCell ref="D108:D110"/>
    <mergeCell ref="B102:B104"/>
    <mergeCell ref="C102:C104"/>
    <mergeCell ref="D102:D104"/>
    <mergeCell ref="B105:B107"/>
    <mergeCell ref="C105:C107"/>
    <mergeCell ref="D105:D10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6"/>
  <sheetViews>
    <sheetView zoomScale="80" zoomScaleNormal="80" workbookViewId="0">
      <pane xSplit="5" ySplit="11" topLeftCell="F12" activePane="bottomRight" state="frozen"/>
      <selection pane="topRight" activeCell="H1" sqref="H1"/>
      <selection pane="bottomLeft" activeCell="A12" sqref="A12"/>
      <selection pane="bottomRight" activeCell="G13" sqref="G13"/>
    </sheetView>
  </sheetViews>
  <sheetFormatPr defaultRowHeight="15"/>
  <cols>
    <col min="1" max="1" width="8.7109375" customWidth="1"/>
    <col min="2" max="2" width="5.7109375" style="10" customWidth="1"/>
    <col min="3" max="3" width="25.7109375" style="107" customWidth="1"/>
    <col min="4" max="4" width="11.7109375" style="107" customWidth="1"/>
    <col min="5" max="5" width="11.7109375" style="10" customWidth="1"/>
    <col min="6" max="17" width="23.28515625" style="35" customWidth="1"/>
    <col min="18" max="18" width="23.28515625" style="78" customWidth="1"/>
    <col min="19" max="19" width="23.28515625" style="35" customWidth="1"/>
    <col min="20" max="20" width="23.28515625" style="78" customWidth="1"/>
    <col min="21" max="21" width="23.28515625" style="35" customWidth="1"/>
    <col min="22" max="23" width="23.28515625" style="78" customWidth="1"/>
    <col min="24" max="24" width="23.28515625" customWidth="1"/>
    <col min="25" max="36" width="23.28515625" style="69" customWidth="1"/>
    <col min="37" max="37" width="23.28515625" style="78" customWidth="1"/>
    <col min="38" max="38" width="23.28515625" style="69" customWidth="1"/>
    <col min="39" max="39" width="23.28515625" style="78" customWidth="1"/>
    <col min="40" max="40" width="23.28515625" style="69" customWidth="1"/>
    <col min="41" max="42" width="23.28515625" style="78" customWidth="1"/>
  </cols>
  <sheetData>
    <row r="1" spans="1:42" ht="15.75" thickBot="1"/>
    <row r="2" spans="1:42" ht="15.75" thickBot="1">
      <c r="B2" s="304" t="s">
        <v>346</v>
      </c>
      <c r="C2" s="305"/>
      <c r="D2" s="305"/>
      <c r="E2" s="306"/>
      <c r="F2" s="136"/>
      <c r="G2" s="136"/>
      <c r="H2" s="30"/>
      <c r="I2" s="36"/>
      <c r="J2" s="36"/>
      <c r="K2" s="36"/>
      <c r="L2" s="36"/>
      <c r="M2" s="36"/>
      <c r="N2" s="36"/>
      <c r="O2" s="36"/>
      <c r="P2" s="36"/>
    </row>
    <row r="3" spans="1:42" ht="15.75" thickBot="1"/>
    <row r="4" spans="1:42">
      <c r="B4" s="309" t="s">
        <v>337</v>
      </c>
      <c r="C4" s="310"/>
      <c r="D4" s="315" t="s">
        <v>336</v>
      </c>
      <c r="E4" s="316"/>
      <c r="F4" s="1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42">
      <c r="B5" s="311" t="s">
        <v>338</v>
      </c>
      <c r="C5" s="312"/>
      <c r="D5" s="317" t="s">
        <v>339</v>
      </c>
      <c r="E5" s="318"/>
      <c r="F5" s="1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42">
      <c r="B6" s="311" t="s">
        <v>340</v>
      </c>
      <c r="C6" s="312"/>
      <c r="D6" s="317" t="s">
        <v>341</v>
      </c>
      <c r="E6" s="318"/>
      <c r="F6" s="1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42">
      <c r="B7" s="311" t="s">
        <v>342</v>
      </c>
      <c r="C7" s="312"/>
      <c r="D7" s="317" t="s">
        <v>343</v>
      </c>
      <c r="E7" s="318"/>
      <c r="F7" s="1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42" ht="15.75" thickBot="1">
      <c r="B8" s="313" t="s">
        <v>344</v>
      </c>
      <c r="C8" s="314"/>
      <c r="D8" s="319" t="s">
        <v>345</v>
      </c>
      <c r="E8" s="320"/>
      <c r="F8" s="136"/>
      <c r="G8" s="36"/>
      <c r="H8" s="36"/>
      <c r="I8" s="36"/>
      <c r="J8" s="36"/>
      <c r="K8" s="36"/>
      <c r="L8" s="36"/>
      <c r="M8" s="36"/>
      <c r="N8" s="36"/>
      <c r="O8" s="36"/>
      <c r="P8" s="36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</row>
    <row r="9" spans="1:42">
      <c r="B9" s="158"/>
      <c r="C9" s="158"/>
      <c r="D9" s="21"/>
      <c r="E9" s="21"/>
      <c r="F9" s="136"/>
      <c r="G9" s="36"/>
      <c r="H9" s="36"/>
      <c r="I9" s="36"/>
      <c r="J9" s="36"/>
      <c r="K9" s="36"/>
      <c r="L9" s="36"/>
      <c r="M9" s="36"/>
      <c r="N9" s="36"/>
      <c r="O9" s="36"/>
      <c r="P9" s="36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</row>
    <row r="10" spans="1:42">
      <c r="A10" s="308"/>
      <c r="B10" s="308"/>
      <c r="C10" s="308"/>
      <c r="D10" s="308"/>
      <c r="E10" s="308"/>
      <c r="F10" s="37" t="s">
        <v>40</v>
      </c>
      <c r="G10" s="37" t="s">
        <v>41</v>
      </c>
      <c r="H10" s="37" t="s">
        <v>41</v>
      </c>
      <c r="I10" s="37" t="s">
        <v>41</v>
      </c>
      <c r="J10" s="37" t="s">
        <v>41</v>
      </c>
      <c r="K10" s="37" t="s">
        <v>41</v>
      </c>
      <c r="L10" s="37" t="s">
        <v>41</v>
      </c>
      <c r="M10" s="37" t="s">
        <v>45</v>
      </c>
      <c r="N10" s="37" t="s">
        <v>46</v>
      </c>
      <c r="O10" s="37" t="s">
        <v>53</v>
      </c>
      <c r="P10" s="37" t="s">
        <v>40</v>
      </c>
      <c r="Q10" s="37" t="s">
        <v>253</v>
      </c>
      <c r="R10" s="126" t="s">
        <v>47</v>
      </c>
      <c r="S10" s="37" t="s">
        <v>43</v>
      </c>
      <c r="T10" s="126" t="s">
        <v>48</v>
      </c>
      <c r="U10" s="37" t="s">
        <v>49</v>
      </c>
      <c r="V10" s="126" t="s">
        <v>50</v>
      </c>
      <c r="W10" s="126"/>
      <c r="X10" s="104" t="s">
        <v>332</v>
      </c>
      <c r="Y10" s="23" t="s">
        <v>40</v>
      </c>
      <c r="Z10" s="23" t="s">
        <v>41</v>
      </c>
      <c r="AA10" s="23" t="s">
        <v>41</v>
      </c>
      <c r="AB10" s="23" t="s">
        <v>41</v>
      </c>
      <c r="AC10" s="23" t="s">
        <v>41</v>
      </c>
      <c r="AD10" s="23" t="s">
        <v>41</v>
      </c>
      <c r="AE10" s="23" t="s">
        <v>41</v>
      </c>
      <c r="AF10" s="23" t="s">
        <v>45</v>
      </c>
      <c r="AG10" s="23" t="s">
        <v>46</v>
      </c>
      <c r="AH10" s="23" t="s">
        <v>53</v>
      </c>
      <c r="AI10" s="23" t="s">
        <v>40</v>
      </c>
      <c r="AJ10" s="23" t="s">
        <v>253</v>
      </c>
      <c r="AK10" s="126" t="s">
        <v>47</v>
      </c>
      <c r="AL10" s="23" t="s">
        <v>43</v>
      </c>
      <c r="AM10" s="126" t="s">
        <v>48</v>
      </c>
      <c r="AN10" s="23" t="s">
        <v>49</v>
      </c>
      <c r="AO10" s="126" t="s">
        <v>50</v>
      </c>
      <c r="AP10" s="126"/>
    </row>
    <row r="11" spans="1:42" ht="45" customHeight="1">
      <c r="A11" s="103" t="s">
        <v>252</v>
      </c>
      <c r="B11" s="9" t="s">
        <v>0</v>
      </c>
      <c r="C11" s="11" t="s">
        <v>320</v>
      </c>
      <c r="D11" s="11" t="s">
        <v>25</v>
      </c>
      <c r="E11" s="9" t="s">
        <v>2</v>
      </c>
      <c r="F11" s="38" t="s">
        <v>21</v>
      </c>
      <c r="G11" s="39" t="s">
        <v>36</v>
      </c>
      <c r="H11" s="39" t="s">
        <v>35</v>
      </c>
      <c r="I11" s="39" t="s">
        <v>16</v>
      </c>
      <c r="J11" s="39" t="s">
        <v>37</v>
      </c>
      <c r="K11" s="39" t="s">
        <v>38</v>
      </c>
      <c r="L11" s="39" t="s">
        <v>39</v>
      </c>
      <c r="M11" s="38" t="s">
        <v>3</v>
      </c>
      <c r="N11" s="40" t="s">
        <v>4</v>
      </c>
      <c r="O11" s="41" t="s">
        <v>51</v>
      </c>
      <c r="P11" s="41" t="s">
        <v>52</v>
      </c>
      <c r="Q11" s="42" t="s">
        <v>62</v>
      </c>
      <c r="R11" s="127" t="s">
        <v>5</v>
      </c>
      <c r="S11" s="43" t="s">
        <v>42</v>
      </c>
      <c r="T11" s="127" t="s">
        <v>6</v>
      </c>
      <c r="U11" s="42" t="s">
        <v>7</v>
      </c>
      <c r="V11" s="127" t="s">
        <v>8</v>
      </c>
      <c r="W11" s="125" t="s">
        <v>9</v>
      </c>
      <c r="X11" s="9" t="s">
        <v>255</v>
      </c>
      <c r="Y11" s="114" t="s">
        <v>21</v>
      </c>
      <c r="Z11" s="115" t="s">
        <v>36</v>
      </c>
      <c r="AA11" s="115" t="s">
        <v>35</v>
      </c>
      <c r="AB11" s="115" t="s">
        <v>16</v>
      </c>
      <c r="AC11" s="115" t="s">
        <v>37</v>
      </c>
      <c r="AD11" s="115" t="s">
        <v>38</v>
      </c>
      <c r="AE11" s="115" t="s">
        <v>39</v>
      </c>
      <c r="AF11" s="114" t="s">
        <v>3</v>
      </c>
      <c r="AG11" s="116" t="s">
        <v>4</v>
      </c>
      <c r="AH11" s="117" t="s">
        <v>51</v>
      </c>
      <c r="AI11" s="117" t="s">
        <v>52</v>
      </c>
      <c r="AJ11" s="118" t="s">
        <v>62</v>
      </c>
      <c r="AK11" s="127" t="s">
        <v>5</v>
      </c>
      <c r="AL11" s="119" t="s">
        <v>42</v>
      </c>
      <c r="AM11" s="127" t="s">
        <v>6</v>
      </c>
      <c r="AN11" s="118" t="s">
        <v>7</v>
      </c>
      <c r="AO11" s="127" t="s">
        <v>8</v>
      </c>
      <c r="AP11" s="125" t="s">
        <v>9</v>
      </c>
    </row>
    <row r="12" spans="1:42" ht="15" customHeight="1">
      <c r="A12" s="48">
        <v>1</v>
      </c>
      <c r="B12" s="297">
        <v>1</v>
      </c>
      <c r="C12" s="299" t="s">
        <v>185</v>
      </c>
      <c r="D12" s="300" t="s">
        <v>219</v>
      </c>
      <c r="E12" s="97">
        <v>2021</v>
      </c>
      <c r="F12" s="14">
        <v>1008212975</v>
      </c>
      <c r="G12" s="14">
        <v>806476329</v>
      </c>
      <c r="H12" s="14">
        <v>0</v>
      </c>
      <c r="I12" s="14">
        <v>31535375</v>
      </c>
      <c r="J12" s="14">
        <v>11558287</v>
      </c>
      <c r="K12" s="14">
        <v>46341256</v>
      </c>
      <c r="L12" s="14">
        <v>44199770</v>
      </c>
      <c r="M12" s="14">
        <f t="shared" ref="M12:M32" si="0">G12+I12+K12-H12-J12-L12</f>
        <v>828594903</v>
      </c>
      <c r="N12" s="14">
        <f t="shared" ref="N12:N43" si="1">F12-M12</f>
        <v>179618072</v>
      </c>
      <c r="O12" s="14">
        <v>646446687</v>
      </c>
      <c r="P12" s="14">
        <v>223377014</v>
      </c>
      <c r="Q12" s="14">
        <f>O12+P12</f>
        <v>869823701</v>
      </c>
      <c r="R12" s="81">
        <f>N12/Q12</f>
        <v>0.2064993995835025</v>
      </c>
      <c r="S12" s="14">
        <f t="shared" ref="S12:S43" si="2">H12+J12+L12</f>
        <v>55758057</v>
      </c>
      <c r="T12" s="81">
        <f>N12/S12</f>
        <v>3.2213832702240683</v>
      </c>
      <c r="U12" s="14">
        <f>N12-S12</f>
        <v>123860015</v>
      </c>
      <c r="V12" s="81">
        <f>U12/N12</f>
        <v>0.68957434862122335</v>
      </c>
      <c r="W12" s="81">
        <f>R12+T12+V12</f>
        <v>4.1174570184287944</v>
      </c>
      <c r="X12" s="70">
        <v>14285.714285714301</v>
      </c>
      <c r="Y12" s="70">
        <f t="shared" ref="Y12:Y20" si="3">F12*X12</f>
        <v>14403042500000.016</v>
      </c>
      <c r="Z12" s="70">
        <f t="shared" ref="Z12:Z20" si="4">G12*X12</f>
        <v>11521090414285.727</v>
      </c>
      <c r="AA12" s="70">
        <f t="shared" ref="AA12:AA20" si="5">H12*X12</f>
        <v>0</v>
      </c>
      <c r="AB12" s="70">
        <f t="shared" ref="AB12:AB20" si="6">I12*X12</f>
        <v>450505357142.8576</v>
      </c>
      <c r="AC12" s="70">
        <f t="shared" ref="AC12:AC20" si="7">J12*X12</f>
        <v>165118385714.28589</v>
      </c>
      <c r="AD12" s="70">
        <f t="shared" ref="AD12:AD20" si="8">K12*X12</f>
        <v>662017942857.14355</v>
      </c>
      <c r="AE12" s="70">
        <f t="shared" ref="AE12:AE20" si="9">L12*X12</f>
        <v>631425285714.28638</v>
      </c>
      <c r="AF12" s="70">
        <f t="shared" ref="AF12:AF43" si="10">Z12+AB12+AD12-AA12-AC12-AE12</f>
        <v>11837070042857.154</v>
      </c>
      <c r="AG12" s="70">
        <f t="shared" ref="AG12:AG43" si="11">Y12-AF12</f>
        <v>2565972457142.8613</v>
      </c>
      <c r="AH12" s="70">
        <f t="shared" ref="AH12:AH20" si="12">O12*X12</f>
        <v>9234952671428.582</v>
      </c>
      <c r="AI12" s="70">
        <f t="shared" ref="AI12:AI20" si="13">P12*X12</f>
        <v>3191100200000.0034</v>
      </c>
      <c r="AJ12" s="70">
        <f>AH12+AI12</f>
        <v>12426052871428.586</v>
      </c>
      <c r="AK12" s="81">
        <f>AG12/AJ12</f>
        <v>0.20649939958350258</v>
      </c>
      <c r="AL12" s="70">
        <f t="shared" ref="AL12:AL43" si="14">AA12+AC12+AE12</f>
        <v>796543671428.57227</v>
      </c>
      <c r="AM12" s="81">
        <f>AG12/AL12</f>
        <v>3.2213832702240701</v>
      </c>
      <c r="AN12" s="70">
        <f>AG12-AL12</f>
        <v>1769428785714.2891</v>
      </c>
      <c r="AO12" s="81">
        <f>AN12/AG12</f>
        <v>0.68957434862122358</v>
      </c>
      <c r="AP12" s="81">
        <f>AK12+AM12+AO12</f>
        <v>4.1174570184287962</v>
      </c>
    </row>
    <row r="13" spans="1:42">
      <c r="A13" s="48">
        <v>2</v>
      </c>
      <c r="B13" s="297"/>
      <c r="C13" s="299"/>
      <c r="D13" s="300"/>
      <c r="E13" s="102">
        <v>2022</v>
      </c>
      <c r="F13" s="14">
        <v>1830079927</v>
      </c>
      <c r="G13" s="14">
        <v>1459438981</v>
      </c>
      <c r="H13" s="14">
        <v>0</v>
      </c>
      <c r="I13" s="14">
        <v>103017917</v>
      </c>
      <c r="J13" s="14">
        <v>14640161</v>
      </c>
      <c r="K13" s="14">
        <v>44259815</v>
      </c>
      <c r="L13" s="14">
        <v>33771006</v>
      </c>
      <c r="M13" s="14">
        <f t="shared" si="0"/>
        <v>1558305546</v>
      </c>
      <c r="N13" s="14">
        <f t="shared" si="1"/>
        <v>271774381</v>
      </c>
      <c r="O13" s="14">
        <v>2818508262</v>
      </c>
      <c r="P13" s="14">
        <v>556664506</v>
      </c>
      <c r="Q13" s="14">
        <f t="shared" ref="Q13:Q32" si="15">O13+P13</f>
        <v>3375172768</v>
      </c>
      <c r="R13" s="81">
        <f t="shared" ref="R13:R107" si="16">N13/Q13</f>
        <v>8.0521620575009334E-2</v>
      </c>
      <c r="S13" s="14">
        <f t="shared" si="2"/>
        <v>48411167</v>
      </c>
      <c r="T13" s="81">
        <f t="shared" ref="T13:T107" si="17">N13/S13</f>
        <v>5.6138779096153577</v>
      </c>
      <c r="U13" s="14">
        <f t="shared" ref="U13:U107" si="18">N13-S13</f>
        <v>223363214</v>
      </c>
      <c r="V13" s="81">
        <f t="shared" ref="V13:V107" si="19">U13/N13</f>
        <v>0.82187001283244576</v>
      </c>
      <c r="W13" s="81">
        <f t="shared" ref="W13:W107" si="20">R13+T13+V13</f>
        <v>6.5162695430228128</v>
      </c>
      <c r="X13" s="70">
        <v>15625</v>
      </c>
      <c r="Y13" s="70">
        <f t="shared" si="3"/>
        <v>28594998859375</v>
      </c>
      <c r="Z13" s="70">
        <f t="shared" si="4"/>
        <v>22803734078125</v>
      </c>
      <c r="AA13" s="70">
        <f t="shared" si="5"/>
        <v>0</v>
      </c>
      <c r="AB13" s="70">
        <f t="shared" si="6"/>
        <v>1609654953125</v>
      </c>
      <c r="AC13" s="70">
        <f t="shared" si="7"/>
        <v>228752515625</v>
      </c>
      <c r="AD13" s="70">
        <f t="shared" si="8"/>
        <v>691559609375</v>
      </c>
      <c r="AE13" s="70">
        <f t="shared" si="9"/>
        <v>527671968750</v>
      </c>
      <c r="AF13" s="70">
        <f t="shared" si="10"/>
        <v>24348524156250</v>
      </c>
      <c r="AG13" s="70">
        <f t="shared" si="11"/>
        <v>4246474703125</v>
      </c>
      <c r="AH13" s="70">
        <f t="shared" si="12"/>
        <v>44039191593750</v>
      </c>
      <c r="AI13" s="70">
        <f t="shared" si="13"/>
        <v>8697882906250</v>
      </c>
      <c r="AJ13" s="70">
        <f t="shared" ref="AJ13:AJ76" si="21">AH13+AI13</f>
        <v>52737074500000</v>
      </c>
      <c r="AK13" s="81">
        <f t="shared" ref="AK13:AK76" si="22">AG13/AJ13</f>
        <v>8.0521620575009334E-2</v>
      </c>
      <c r="AL13" s="70">
        <f t="shared" si="14"/>
        <v>756424484375</v>
      </c>
      <c r="AM13" s="81">
        <f t="shared" ref="AM13:AM76" si="23">AG13/AL13</f>
        <v>5.6138779096153577</v>
      </c>
      <c r="AN13" s="70">
        <f t="shared" ref="AN13:AN76" si="24">AG13-AL13</f>
        <v>3490050218750</v>
      </c>
      <c r="AO13" s="81">
        <f t="shared" ref="AO13:AO76" si="25">AN13/AG13</f>
        <v>0.82187001283244576</v>
      </c>
      <c r="AP13" s="81">
        <f t="shared" ref="AP13:AP76" si="26">AK13+AM13+AO13</f>
        <v>6.5162695430228128</v>
      </c>
    </row>
    <row r="14" spans="1:42">
      <c r="A14" s="48">
        <v>3</v>
      </c>
      <c r="B14" s="297"/>
      <c r="C14" s="299"/>
      <c r="D14" s="300"/>
      <c r="E14" s="101">
        <v>2023</v>
      </c>
      <c r="F14" s="14">
        <v>1679948765</v>
      </c>
      <c r="G14" s="14">
        <v>1542653836</v>
      </c>
      <c r="H14" s="14">
        <v>0</v>
      </c>
      <c r="I14" s="14">
        <v>44061063</v>
      </c>
      <c r="J14" s="14">
        <v>14977547</v>
      </c>
      <c r="K14" s="14">
        <v>36421628</v>
      </c>
      <c r="L14" s="14">
        <v>31138270</v>
      </c>
      <c r="M14" s="14">
        <f t="shared" si="0"/>
        <v>1577020710</v>
      </c>
      <c r="N14" s="14">
        <f t="shared" si="1"/>
        <v>102928055</v>
      </c>
      <c r="O14" s="14">
        <v>2774776081</v>
      </c>
      <c r="P14" s="14">
        <v>26900967</v>
      </c>
      <c r="Q14" s="14">
        <f t="shared" si="15"/>
        <v>2801677048</v>
      </c>
      <c r="R14" s="81">
        <f t="shared" si="16"/>
        <v>3.6738015565882597E-2</v>
      </c>
      <c r="S14" s="14">
        <f t="shared" si="2"/>
        <v>46115817</v>
      </c>
      <c r="T14" s="81">
        <f t="shared" si="17"/>
        <v>2.2319469044644702</v>
      </c>
      <c r="U14" s="14">
        <f t="shared" si="18"/>
        <v>56812238</v>
      </c>
      <c r="V14" s="81">
        <f t="shared" si="19"/>
        <v>0.55196066806081201</v>
      </c>
      <c r="W14" s="81">
        <f t="shared" si="20"/>
        <v>2.8206455880911649</v>
      </c>
      <c r="X14" s="70">
        <v>15384.615384615399</v>
      </c>
      <c r="Y14" s="70">
        <f t="shared" si="3"/>
        <v>25845365615384.641</v>
      </c>
      <c r="Z14" s="70">
        <f t="shared" si="4"/>
        <v>23733135938461.562</v>
      </c>
      <c r="AA14" s="70">
        <f t="shared" si="5"/>
        <v>0</v>
      </c>
      <c r="AB14" s="70">
        <f t="shared" si="6"/>
        <v>677862507692.30835</v>
      </c>
      <c r="AC14" s="70">
        <f t="shared" si="7"/>
        <v>230423800000.00021</v>
      </c>
      <c r="AD14" s="70">
        <f t="shared" si="8"/>
        <v>560332738461.53894</v>
      </c>
      <c r="AE14" s="70">
        <f t="shared" si="9"/>
        <v>479050307692.30817</v>
      </c>
      <c r="AF14" s="70">
        <f t="shared" si="10"/>
        <v>24261857076923.102</v>
      </c>
      <c r="AG14" s="70">
        <f t="shared" si="11"/>
        <v>1583508538461.5391</v>
      </c>
      <c r="AH14" s="70">
        <f t="shared" si="12"/>
        <v>42688862784615.422</v>
      </c>
      <c r="AI14" s="70">
        <f t="shared" si="13"/>
        <v>413861030769.23114</v>
      </c>
      <c r="AJ14" s="70">
        <f t="shared" si="21"/>
        <v>43102723815384.656</v>
      </c>
      <c r="AK14" s="81">
        <f t="shared" si="22"/>
        <v>3.6738015565882576E-2</v>
      </c>
      <c r="AL14" s="70">
        <f t="shared" si="14"/>
        <v>709474107692.30835</v>
      </c>
      <c r="AM14" s="81">
        <f t="shared" si="23"/>
        <v>2.2319469044644693</v>
      </c>
      <c r="AN14" s="70">
        <f t="shared" si="24"/>
        <v>874034430769.23071</v>
      </c>
      <c r="AO14" s="81">
        <f t="shared" si="25"/>
        <v>0.55196066806081179</v>
      </c>
      <c r="AP14" s="81">
        <f>AK14+AM14+AO14</f>
        <v>2.8206455880911636</v>
      </c>
    </row>
    <row r="15" spans="1:42">
      <c r="A15" s="48">
        <v>4</v>
      </c>
      <c r="B15" s="297">
        <v>2</v>
      </c>
      <c r="C15" s="299" t="s">
        <v>186</v>
      </c>
      <c r="D15" s="300" t="s">
        <v>220</v>
      </c>
      <c r="E15" s="97">
        <v>2021</v>
      </c>
      <c r="F15" s="88">
        <v>415737000</v>
      </c>
      <c r="G15" s="88">
        <v>341175000</v>
      </c>
      <c r="H15" s="88">
        <v>97363000</v>
      </c>
      <c r="I15" s="88">
        <v>29799000</v>
      </c>
      <c r="J15" s="88">
        <v>18317000</v>
      </c>
      <c r="K15" s="88">
        <v>0</v>
      </c>
      <c r="L15" s="88">
        <v>0</v>
      </c>
      <c r="M15" s="88">
        <f t="shared" si="0"/>
        <v>255294000</v>
      </c>
      <c r="N15" s="88">
        <f t="shared" si="1"/>
        <v>160443000</v>
      </c>
      <c r="O15" s="88">
        <v>260223000</v>
      </c>
      <c r="P15" s="88">
        <v>33953000</v>
      </c>
      <c r="Q15" s="88">
        <f t="shared" si="15"/>
        <v>294176000</v>
      </c>
      <c r="R15" s="93">
        <f t="shared" si="16"/>
        <v>0.54539799303818126</v>
      </c>
      <c r="S15" s="88">
        <f t="shared" si="2"/>
        <v>115680000</v>
      </c>
      <c r="T15" s="93">
        <f t="shared" si="17"/>
        <v>1.3869553941908714</v>
      </c>
      <c r="U15" s="88">
        <f t="shared" si="18"/>
        <v>44763000</v>
      </c>
      <c r="V15" s="93">
        <f t="shared" si="19"/>
        <v>0.27899627905237373</v>
      </c>
      <c r="W15" s="93">
        <f t="shared" si="20"/>
        <v>2.2113496662814267</v>
      </c>
      <c r="X15" s="70">
        <v>14285.714285714301</v>
      </c>
      <c r="Y15" s="70">
        <f t="shared" si="3"/>
        <v>5939100000000.0059</v>
      </c>
      <c r="Z15" s="70">
        <f t="shared" si="4"/>
        <v>4873928571428.5762</v>
      </c>
      <c r="AA15" s="70">
        <f t="shared" si="5"/>
        <v>1390900000000.0015</v>
      </c>
      <c r="AB15" s="70">
        <f t="shared" si="6"/>
        <v>425700000000.00043</v>
      </c>
      <c r="AC15" s="70">
        <f t="shared" si="7"/>
        <v>261671428571.42883</v>
      </c>
      <c r="AD15" s="70">
        <f t="shared" si="8"/>
        <v>0</v>
      </c>
      <c r="AE15" s="70">
        <f t="shared" si="9"/>
        <v>0</v>
      </c>
      <c r="AF15" s="70">
        <f t="shared" si="10"/>
        <v>3647057142857.146</v>
      </c>
      <c r="AG15" s="70">
        <f t="shared" si="11"/>
        <v>2292042857142.8599</v>
      </c>
      <c r="AH15" s="70">
        <f t="shared" si="12"/>
        <v>3717471428571.4326</v>
      </c>
      <c r="AI15" s="70">
        <f t="shared" si="13"/>
        <v>485042857142.85767</v>
      </c>
      <c r="AJ15" s="70">
        <f t="shared" si="21"/>
        <v>4202514285714.29</v>
      </c>
      <c r="AK15" s="81">
        <f t="shared" si="22"/>
        <v>0.54539799303818126</v>
      </c>
      <c r="AL15" s="70">
        <f t="shared" si="14"/>
        <v>1652571428571.4302</v>
      </c>
      <c r="AM15" s="81">
        <f t="shared" si="23"/>
        <v>1.3869553941908717</v>
      </c>
      <c r="AN15" s="70">
        <f t="shared" si="24"/>
        <v>639471428571.42969</v>
      </c>
      <c r="AO15" s="81">
        <f t="shared" si="25"/>
        <v>0.2789962790523739</v>
      </c>
      <c r="AP15" s="81">
        <f t="shared" si="26"/>
        <v>2.2113496662814267</v>
      </c>
    </row>
    <row r="16" spans="1:42">
      <c r="A16" s="48">
        <v>5</v>
      </c>
      <c r="B16" s="297"/>
      <c r="C16" s="299"/>
      <c r="D16" s="300"/>
      <c r="E16" s="102">
        <v>2022</v>
      </c>
      <c r="F16" s="88">
        <v>476317000</v>
      </c>
      <c r="G16" s="88">
        <v>380823000</v>
      </c>
      <c r="H16" s="88">
        <v>101465000</v>
      </c>
      <c r="I16" s="88">
        <v>34561000</v>
      </c>
      <c r="J16" s="88">
        <v>20571000</v>
      </c>
      <c r="K16" s="88">
        <v>0</v>
      </c>
      <c r="L16" s="88">
        <v>0</v>
      </c>
      <c r="M16" s="88">
        <f t="shared" si="0"/>
        <v>293348000</v>
      </c>
      <c r="N16" s="88">
        <f t="shared" si="1"/>
        <v>182969000</v>
      </c>
      <c r="O16" s="88">
        <v>297991000</v>
      </c>
      <c r="P16" s="88">
        <v>41166000</v>
      </c>
      <c r="Q16" s="88">
        <f t="shared" si="15"/>
        <v>339157000</v>
      </c>
      <c r="R16" s="93">
        <f t="shared" si="16"/>
        <v>0.53948171495796937</v>
      </c>
      <c r="S16" s="88">
        <f t="shared" si="2"/>
        <v>122036000</v>
      </c>
      <c r="T16" s="93">
        <f t="shared" si="17"/>
        <v>1.4993034842177717</v>
      </c>
      <c r="U16" s="88">
        <f t="shared" si="18"/>
        <v>60933000</v>
      </c>
      <c r="V16" s="93">
        <f t="shared" si="19"/>
        <v>0.3330236269531997</v>
      </c>
      <c r="W16" s="93">
        <f t="shared" si="20"/>
        <v>2.371808826128941</v>
      </c>
      <c r="X16" s="70">
        <v>15625</v>
      </c>
      <c r="Y16" s="70">
        <f t="shared" si="3"/>
        <v>7442453125000</v>
      </c>
      <c r="Z16" s="70">
        <f t="shared" si="4"/>
        <v>5950359375000</v>
      </c>
      <c r="AA16" s="70">
        <f t="shared" si="5"/>
        <v>1585390625000</v>
      </c>
      <c r="AB16" s="70">
        <f t="shared" si="6"/>
        <v>540015625000</v>
      </c>
      <c r="AC16" s="70">
        <f t="shared" si="7"/>
        <v>321421875000</v>
      </c>
      <c r="AD16" s="70">
        <f t="shared" si="8"/>
        <v>0</v>
      </c>
      <c r="AE16" s="70">
        <f t="shared" si="9"/>
        <v>0</v>
      </c>
      <c r="AF16" s="70">
        <f t="shared" si="10"/>
        <v>4583562500000</v>
      </c>
      <c r="AG16" s="70">
        <f t="shared" si="11"/>
        <v>2858890625000</v>
      </c>
      <c r="AH16" s="70">
        <f t="shared" si="12"/>
        <v>4656109375000</v>
      </c>
      <c r="AI16" s="70">
        <f t="shared" si="13"/>
        <v>643218750000</v>
      </c>
      <c r="AJ16" s="70">
        <f t="shared" si="21"/>
        <v>5299328125000</v>
      </c>
      <c r="AK16" s="81">
        <f t="shared" si="22"/>
        <v>0.53948171495796937</v>
      </c>
      <c r="AL16" s="70">
        <f t="shared" si="14"/>
        <v>1906812500000</v>
      </c>
      <c r="AM16" s="81">
        <f t="shared" si="23"/>
        <v>1.4993034842177717</v>
      </c>
      <c r="AN16" s="70">
        <f t="shared" si="24"/>
        <v>952078125000</v>
      </c>
      <c r="AO16" s="81">
        <f t="shared" si="25"/>
        <v>0.3330236269531997</v>
      </c>
      <c r="AP16" s="81">
        <f t="shared" si="26"/>
        <v>2.371808826128941</v>
      </c>
    </row>
    <row r="17" spans="1:42">
      <c r="A17" s="48">
        <v>6</v>
      </c>
      <c r="B17" s="297"/>
      <c r="C17" s="299"/>
      <c r="D17" s="300"/>
      <c r="E17" s="101">
        <v>2023</v>
      </c>
      <c r="F17" s="88">
        <v>577617000</v>
      </c>
      <c r="G17" s="88">
        <v>495510000</v>
      </c>
      <c r="H17" s="88">
        <v>125400000</v>
      </c>
      <c r="I17" s="88">
        <v>43466000</v>
      </c>
      <c r="J17" s="88">
        <v>28037000</v>
      </c>
      <c r="K17" s="88">
        <v>3313000</v>
      </c>
      <c r="L17" s="88">
        <v>0</v>
      </c>
      <c r="M17" s="88">
        <f t="shared" si="0"/>
        <v>388852000</v>
      </c>
      <c r="N17" s="88">
        <f t="shared" si="1"/>
        <v>188765000</v>
      </c>
      <c r="O17" s="88">
        <v>235630000</v>
      </c>
      <c r="P17" s="88">
        <v>12438000</v>
      </c>
      <c r="Q17" s="88">
        <f t="shared" si="15"/>
        <v>248068000</v>
      </c>
      <c r="R17" s="93">
        <f t="shared" si="16"/>
        <v>0.76094054855926596</v>
      </c>
      <c r="S17" s="88">
        <f t="shared" si="2"/>
        <v>153437000</v>
      </c>
      <c r="T17" s="93">
        <f t="shared" si="17"/>
        <v>1.2302443348084231</v>
      </c>
      <c r="U17" s="88">
        <f t="shared" si="18"/>
        <v>35328000</v>
      </c>
      <c r="V17" s="93">
        <f t="shared" si="19"/>
        <v>0.18715333880751198</v>
      </c>
      <c r="W17" s="93">
        <f t="shared" si="20"/>
        <v>2.178338222175201</v>
      </c>
      <c r="X17" s="70">
        <v>15384.615384615399</v>
      </c>
      <c r="Y17" s="70">
        <f t="shared" si="3"/>
        <v>8886415384615.3926</v>
      </c>
      <c r="Z17" s="70">
        <f t="shared" si="4"/>
        <v>7623230769230.7764</v>
      </c>
      <c r="AA17" s="70">
        <f t="shared" si="5"/>
        <v>1929230769230.771</v>
      </c>
      <c r="AB17" s="70">
        <f t="shared" si="6"/>
        <v>668707692307.69299</v>
      </c>
      <c r="AC17" s="70">
        <f t="shared" si="7"/>
        <v>431338461538.46198</v>
      </c>
      <c r="AD17" s="70">
        <f t="shared" si="8"/>
        <v>50969230769.23082</v>
      </c>
      <c r="AE17" s="70">
        <f t="shared" si="9"/>
        <v>0</v>
      </c>
      <c r="AF17" s="70">
        <f t="shared" si="10"/>
        <v>5982338461538.4678</v>
      </c>
      <c r="AG17" s="70">
        <f t="shared" si="11"/>
        <v>2904076923076.9248</v>
      </c>
      <c r="AH17" s="70">
        <f t="shared" si="12"/>
        <v>3625076923076.9268</v>
      </c>
      <c r="AI17" s="70">
        <f t="shared" si="13"/>
        <v>191353846153.84634</v>
      </c>
      <c r="AJ17" s="70">
        <f t="shared" si="21"/>
        <v>3816430769230.7729</v>
      </c>
      <c r="AK17" s="81">
        <f t="shared" si="22"/>
        <v>0.76094054855926574</v>
      </c>
      <c r="AL17" s="70">
        <f t="shared" si="14"/>
        <v>2360569230769.2329</v>
      </c>
      <c r="AM17" s="81">
        <f t="shared" si="23"/>
        <v>1.2302443348084227</v>
      </c>
      <c r="AN17" s="70">
        <f t="shared" si="24"/>
        <v>543507692307.69189</v>
      </c>
      <c r="AO17" s="81">
        <f t="shared" si="25"/>
        <v>0.18715333880751173</v>
      </c>
      <c r="AP17" s="81">
        <f t="shared" si="26"/>
        <v>2.1783382221752001</v>
      </c>
    </row>
    <row r="18" spans="1:42" ht="15" customHeight="1">
      <c r="A18" s="48">
        <v>7</v>
      </c>
      <c r="B18" s="297">
        <v>3</v>
      </c>
      <c r="C18" s="299" t="s">
        <v>187</v>
      </c>
      <c r="D18" s="300" t="s">
        <v>221</v>
      </c>
      <c r="E18" s="97">
        <v>2021</v>
      </c>
      <c r="F18" s="88">
        <v>132149722</v>
      </c>
      <c r="G18" s="88">
        <v>91093727</v>
      </c>
      <c r="H18" s="88">
        <f>1857399+139639</f>
        <v>1997038</v>
      </c>
      <c r="I18" s="88">
        <v>5886202</v>
      </c>
      <c r="J18" s="88">
        <v>2619564</v>
      </c>
      <c r="K18" s="88">
        <v>1467583</v>
      </c>
      <c r="L18" s="88">
        <v>448716</v>
      </c>
      <c r="M18" s="88">
        <f t="shared" si="0"/>
        <v>93382194</v>
      </c>
      <c r="N18" s="88">
        <f t="shared" si="1"/>
        <v>38767528</v>
      </c>
      <c r="O18" s="88">
        <v>98920656</v>
      </c>
      <c r="P18" s="88">
        <v>23003525</v>
      </c>
      <c r="Q18" s="88">
        <f t="shared" si="15"/>
        <v>121924181</v>
      </c>
      <c r="R18" s="93">
        <f t="shared" si="16"/>
        <v>0.31796422729302565</v>
      </c>
      <c r="S18" s="88">
        <f t="shared" si="2"/>
        <v>5065318</v>
      </c>
      <c r="T18" s="93">
        <f t="shared" si="17"/>
        <v>7.6535230364608893</v>
      </c>
      <c r="U18" s="88">
        <f t="shared" si="18"/>
        <v>33702210</v>
      </c>
      <c r="V18" s="93">
        <f t="shared" si="19"/>
        <v>0.86934121773253126</v>
      </c>
      <c r="W18" s="93">
        <f t="shared" si="20"/>
        <v>8.8408284814864455</v>
      </c>
      <c r="X18" s="70">
        <v>14285.714285714301</v>
      </c>
      <c r="Y18" s="70">
        <f t="shared" si="3"/>
        <v>1887853171428.5735</v>
      </c>
      <c r="Z18" s="70">
        <f t="shared" si="4"/>
        <v>1301338957142.8584</v>
      </c>
      <c r="AA18" s="70">
        <f t="shared" si="5"/>
        <v>28529114285.714317</v>
      </c>
      <c r="AB18" s="70">
        <f t="shared" si="6"/>
        <v>84088600000.000092</v>
      </c>
      <c r="AC18" s="70">
        <f t="shared" si="7"/>
        <v>37422342857.142899</v>
      </c>
      <c r="AD18" s="70">
        <f t="shared" si="8"/>
        <v>20965471428.571449</v>
      </c>
      <c r="AE18" s="70">
        <f t="shared" si="9"/>
        <v>6410228571.4285784</v>
      </c>
      <c r="AF18" s="70">
        <f t="shared" si="10"/>
        <v>1334031342857.1443</v>
      </c>
      <c r="AG18" s="70">
        <f t="shared" si="11"/>
        <v>553821828571.4292</v>
      </c>
      <c r="AH18" s="70">
        <f t="shared" si="12"/>
        <v>1413152228571.4302</v>
      </c>
      <c r="AI18" s="70">
        <f t="shared" si="13"/>
        <v>328621785714.28607</v>
      </c>
      <c r="AJ18" s="70">
        <f t="shared" si="21"/>
        <v>1741774014285.7163</v>
      </c>
      <c r="AK18" s="81">
        <f t="shared" si="22"/>
        <v>0.31796422729302565</v>
      </c>
      <c r="AL18" s="70">
        <f t="shared" si="14"/>
        <v>72361685714.285797</v>
      </c>
      <c r="AM18" s="81">
        <f t="shared" si="23"/>
        <v>7.6535230364608893</v>
      </c>
      <c r="AN18" s="70">
        <f t="shared" si="24"/>
        <v>481460142857.14343</v>
      </c>
      <c r="AO18" s="81">
        <f t="shared" si="25"/>
        <v>0.86934121773253126</v>
      </c>
      <c r="AP18" s="81">
        <f t="shared" si="26"/>
        <v>8.8408284814864455</v>
      </c>
    </row>
    <row r="19" spans="1:42">
      <c r="A19" s="48">
        <v>8</v>
      </c>
      <c r="B19" s="297"/>
      <c r="C19" s="299"/>
      <c r="D19" s="300"/>
      <c r="E19" s="102">
        <v>2022</v>
      </c>
      <c r="F19" s="88">
        <v>255241076</v>
      </c>
      <c r="G19" s="88">
        <v>181501046</v>
      </c>
      <c r="H19" s="88">
        <f>2672520+49860</f>
        <v>2722380</v>
      </c>
      <c r="I19" s="88">
        <v>10907579</v>
      </c>
      <c r="J19" s="88">
        <v>4909689</v>
      </c>
      <c r="K19" s="88">
        <v>2496106</v>
      </c>
      <c r="L19" s="88">
        <v>596670</v>
      </c>
      <c r="M19" s="88">
        <f t="shared" si="0"/>
        <v>186675992</v>
      </c>
      <c r="N19" s="88">
        <f t="shared" si="1"/>
        <v>68565084</v>
      </c>
      <c r="O19" s="88">
        <v>122939144</v>
      </c>
      <c r="P19" s="88">
        <v>39055906</v>
      </c>
      <c r="Q19" s="88">
        <f t="shared" si="15"/>
        <v>161995050</v>
      </c>
      <c r="R19" s="93">
        <f t="shared" si="16"/>
        <v>0.42325419202623782</v>
      </c>
      <c r="S19" s="88">
        <f t="shared" si="2"/>
        <v>8228739</v>
      </c>
      <c r="T19" s="93">
        <f t="shared" si="17"/>
        <v>8.3323926059630757</v>
      </c>
      <c r="U19" s="88">
        <f t="shared" si="18"/>
        <v>60336345</v>
      </c>
      <c r="V19" s="93">
        <f t="shared" si="19"/>
        <v>0.87998645199647096</v>
      </c>
      <c r="W19" s="93">
        <f t="shared" si="20"/>
        <v>9.6356332499857853</v>
      </c>
      <c r="X19" s="70">
        <v>15625</v>
      </c>
      <c r="Y19" s="70">
        <f t="shared" si="3"/>
        <v>3988141812500</v>
      </c>
      <c r="Z19" s="70">
        <f t="shared" si="4"/>
        <v>2835953843750</v>
      </c>
      <c r="AA19" s="70">
        <f t="shared" si="5"/>
        <v>42537187500</v>
      </c>
      <c r="AB19" s="70">
        <f t="shared" si="6"/>
        <v>170430921875</v>
      </c>
      <c r="AC19" s="70">
        <f t="shared" si="7"/>
        <v>76713890625</v>
      </c>
      <c r="AD19" s="70">
        <f t="shared" si="8"/>
        <v>39001656250</v>
      </c>
      <c r="AE19" s="70">
        <f t="shared" si="9"/>
        <v>9322968750</v>
      </c>
      <c r="AF19" s="70">
        <f t="shared" si="10"/>
        <v>2916812375000</v>
      </c>
      <c r="AG19" s="70">
        <f t="shared" si="11"/>
        <v>1071329437500</v>
      </c>
      <c r="AH19" s="70">
        <f t="shared" si="12"/>
        <v>1920924125000</v>
      </c>
      <c r="AI19" s="70">
        <f t="shared" si="13"/>
        <v>610248531250</v>
      </c>
      <c r="AJ19" s="70">
        <f t="shared" si="21"/>
        <v>2531172656250</v>
      </c>
      <c r="AK19" s="81">
        <f t="shared" si="22"/>
        <v>0.42325419202623782</v>
      </c>
      <c r="AL19" s="70">
        <f t="shared" si="14"/>
        <v>128574046875</v>
      </c>
      <c r="AM19" s="81">
        <f t="shared" si="23"/>
        <v>8.3323926059630757</v>
      </c>
      <c r="AN19" s="70">
        <f t="shared" si="24"/>
        <v>942755390625</v>
      </c>
      <c r="AO19" s="81">
        <f t="shared" si="25"/>
        <v>0.87998645199647096</v>
      </c>
      <c r="AP19" s="81">
        <f t="shared" si="26"/>
        <v>9.6356332499857853</v>
      </c>
    </row>
    <row r="20" spans="1:42">
      <c r="A20" s="48">
        <v>9</v>
      </c>
      <c r="B20" s="297"/>
      <c r="C20" s="299"/>
      <c r="D20" s="300"/>
      <c r="E20" s="101">
        <v>2023</v>
      </c>
      <c r="F20" s="88">
        <v>294672016</v>
      </c>
      <c r="G20" s="88">
        <v>241887753</v>
      </c>
      <c r="H20" s="88">
        <f>3046771+23513</f>
        <v>3070284</v>
      </c>
      <c r="I20" s="88">
        <v>11521944</v>
      </c>
      <c r="J20" s="88">
        <v>5780258</v>
      </c>
      <c r="K20" s="88">
        <v>3031651</v>
      </c>
      <c r="L20" s="88">
        <v>860349</v>
      </c>
      <c r="M20" s="88">
        <f t="shared" si="0"/>
        <v>246730457</v>
      </c>
      <c r="N20" s="88">
        <f t="shared" si="1"/>
        <v>47941559</v>
      </c>
      <c r="O20" s="88">
        <v>139340657</v>
      </c>
      <c r="P20" s="88">
        <v>26802561</v>
      </c>
      <c r="Q20" s="88">
        <f t="shared" si="15"/>
        <v>166143218</v>
      </c>
      <c r="R20" s="93">
        <f t="shared" si="16"/>
        <v>0.28855561832201904</v>
      </c>
      <c r="S20" s="88">
        <f t="shared" si="2"/>
        <v>9710891</v>
      </c>
      <c r="T20" s="93">
        <f t="shared" si="17"/>
        <v>4.9368857090456482</v>
      </c>
      <c r="U20" s="88">
        <f t="shared" si="18"/>
        <v>38230668</v>
      </c>
      <c r="V20" s="93">
        <f t="shared" si="19"/>
        <v>0.79744315365297158</v>
      </c>
      <c r="W20" s="93">
        <f t="shared" si="20"/>
        <v>6.0228844810206388</v>
      </c>
      <c r="X20" s="70">
        <v>15384.615384615399</v>
      </c>
      <c r="Y20" s="70">
        <f t="shared" si="3"/>
        <v>4533415630769.2354</v>
      </c>
      <c r="Z20" s="70">
        <f t="shared" si="4"/>
        <v>3721350046153.8496</v>
      </c>
      <c r="AA20" s="70">
        <f t="shared" si="5"/>
        <v>47235138461.538506</v>
      </c>
      <c r="AB20" s="70">
        <f t="shared" si="6"/>
        <v>177260676923.07709</v>
      </c>
      <c r="AC20" s="70">
        <f t="shared" si="7"/>
        <v>88927046153.846237</v>
      </c>
      <c r="AD20" s="70">
        <f t="shared" si="8"/>
        <v>46640784615.384659</v>
      </c>
      <c r="AE20" s="70">
        <f t="shared" si="9"/>
        <v>13236138461.538475</v>
      </c>
      <c r="AF20" s="70">
        <f t="shared" si="10"/>
        <v>3795853184615.3882</v>
      </c>
      <c r="AG20" s="70">
        <f t="shared" si="11"/>
        <v>737562446153.84717</v>
      </c>
      <c r="AH20" s="70">
        <f t="shared" si="12"/>
        <v>2143702415384.6174</v>
      </c>
      <c r="AI20" s="70">
        <f t="shared" si="13"/>
        <v>412347092307.69269</v>
      </c>
      <c r="AJ20" s="70">
        <f t="shared" si="21"/>
        <v>2556049507692.3101</v>
      </c>
      <c r="AK20" s="81">
        <f t="shared" si="22"/>
        <v>0.28855561832201915</v>
      </c>
      <c r="AL20" s="70">
        <f t="shared" si="14"/>
        <v>149398323076.92322</v>
      </c>
      <c r="AM20" s="81">
        <f t="shared" si="23"/>
        <v>4.9368857090456499</v>
      </c>
      <c r="AN20" s="70">
        <f t="shared" si="24"/>
        <v>588164123076.92395</v>
      </c>
      <c r="AO20" s="81">
        <f t="shared" si="25"/>
        <v>0.79744315365297158</v>
      </c>
      <c r="AP20" s="81">
        <f t="shared" si="26"/>
        <v>6.0228844810206406</v>
      </c>
    </row>
    <row r="21" spans="1:42">
      <c r="A21" s="48">
        <v>10</v>
      </c>
      <c r="B21" s="297">
        <v>4</v>
      </c>
      <c r="C21" s="299" t="s">
        <v>188</v>
      </c>
      <c r="D21" s="300" t="s">
        <v>222</v>
      </c>
      <c r="E21" s="97">
        <v>2021</v>
      </c>
      <c r="F21" s="88">
        <v>25463445015000</v>
      </c>
      <c r="G21" s="88">
        <v>23413909898000</v>
      </c>
      <c r="H21" s="88">
        <v>543440929000</v>
      </c>
      <c r="I21" s="88">
        <v>776009675000</v>
      </c>
      <c r="J21" s="88">
        <v>454409965000</v>
      </c>
      <c r="K21" s="88">
        <v>61843405000</v>
      </c>
      <c r="L21" s="88">
        <v>11714830000</v>
      </c>
      <c r="M21" s="88">
        <f t="shared" si="0"/>
        <v>23242197254000</v>
      </c>
      <c r="N21" s="88">
        <f t="shared" si="1"/>
        <v>2221247761000</v>
      </c>
      <c r="O21" s="88">
        <v>11298965113000</v>
      </c>
      <c r="P21" s="88">
        <v>1135001756000</v>
      </c>
      <c r="Q21" s="88">
        <f t="shared" si="15"/>
        <v>12433966869000</v>
      </c>
      <c r="R21" s="93">
        <f t="shared" si="16"/>
        <v>0.17864353222123741</v>
      </c>
      <c r="S21" s="88">
        <f t="shared" si="2"/>
        <v>1009565724000</v>
      </c>
      <c r="T21" s="93">
        <f t="shared" si="17"/>
        <v>2.2002012431634417</v>
      </c>
      <c r="U21" s="88">
        <f t="shared" si="18"/>
        <v>1211682037000</v>
      </c>
      <c r="V21" s="93">
        <f t="shared" si="19"/>
        <v>0.54549612081747423</v>
      </c>
      <c r="W21" s="93">
        <f t="shared" si="20"/>
        <v>2.9243408962021533</v>
      </c>
      <c r="X21" s="70"/>
      <c r="Y21" s="70">
        <f t="shared" ref="Y21:AE23" si="27">F21</f>
        <v>25463445015000</v>
      </c>
      <c r="Z21" s="70">
        <f t="shared" si="27"/>
        <v>23413909898000</v>
      </c>
      <c r="AA21" s="70">
        <f t="shared" si="27"/>
        <v>543440929000</v>
      </c>
      <c r="AB21" s="70">
        <f t="shared" si="27"/>
        <v>776009675000</v>
      </c>
      <c r="AC21" s="70">
        <f t="shared" si="27"/>
        <v>454409965000</v>
      </c>
      <c r="AD21" s="70">
        <f t="shared" si="27"/>
        <v>61843405000</v>
      </c>
      <c r="AE21" s="70">
        <f t="shared" si="27"/>
        <v>11714830000</v>
      </c>
      <c r="AF21" s="70">
        <f t="shared" si="10"/>
        <v>23242197254000</v>
      </c>
      <c r="AG21" s="70">
        <f t="shared" si="11"/>
        <v>2221247761000</v>
      </c>
      <c r="AH21" s="70">
        <f t="shared" ref="AH21:AI23" si="28">O21</f>
        <v>11298965113000</v>
      </c>
      <c r="AI21" s="70">
        <f t="shared" si="28"/>
        <v>1135001756000</v>
      </c>
      <c r="AJ21" s="70">
        <f t="shared" si="21"/>
        <v>12433966869000</v>
      </c>
      <c r="AK21" s="81">
        <f t="shared" si="22"/>
        <v>0.17864353222123741</v>
      </c>
      <c r="AL21" s="70">
        <f t="shared" si="14"/>
        <v>1009565724000</v>
      </c>
      <c r="AM21" s="81">
        <f t="shared" si="23"/>
        <v>2.2002012431634417</v>
      </c>
      <c r="AN21" s="70">
        <f t="shared" si="24"/>
        <v>1211682037000</v>
      </c>
      <c r="AO21" s="81">
        <f t="shared" si="25"/>
        <v>0.54549612081747423</v>
      </c>
      <c r="AP21" s="81">
        <f t="shared" si="26"/>
        <v>2.9243408962021533</v>
      </c>
    </row>
    <row r="22" spans="1:42">
      <c r="A22" s="48">
        <v>11</v>
      </c>
      <c r="B22" s="297"/>
      <c r="C22" s="299"/>
      <c r="D22" s="300"/>
      <c r="E22" s="102">
        <v>2022</v>
      </c>
      <c r="F22" s="88">
        <v>47539986604000</v>
      </c>
      <c r="G22" s="88">
        <v>43287573122000</v>
      </c>
      <c r="H22" s="88">
        <v>535589638000</v>
      </c>
      <c r="I22" s="88">
        <v>975279769000</v>
      </c>
      <c r="J22" s="88">
        <v>562422376000</v>
      </c>
      <c r="K22" s="88">
        <v>153814113000</v>
      </c>
      <c r="L22" s="88">
        <v>14612600000</v>
      </c>
      <c r="M22" s="88">
        <f t="shared" si="0"/>
        <v>43304042390000</v>
      </c>
      <c r="N22" s="88">
        <f t="shared" si="1"/>
        <v>4235944214000</v>
      </c>
      <c r="O22" s="88">
        <v>13154810775000</v>
      </c>
      <c r="P22" s="88">
        <v>2479059157000</v>
      </c>
      <c r="Q22" s="88">
        <f t="shared" si="15"/>
        <v>15633869932000</v>
      </c>
      <c r="R22" s="93">
        <f t="shared" si="16"/>
        <v>0.27094661989797603</v>
      </c>
      <c r="S22" s="88">
        <f t="shared" si="2"/>
        <v>1112624614000</v>
      </c>
      <c r="T22" s="93">
        <f t="shared" si="17"/>
        <v>3.8071638544570252</v>
      </c>
      <c r="U22" s="88">
        <f t="shared" si="18"/>
        <v>3123319600000</v>
      </c>
      <c r="V22" s="93">
        <f t="shared" si="19"/>
        <v>0.73733728354525496</v>
      </c>
      <c r="W22" s="93">
        <f t="shared" si="20"/>
        <v>4.8154477579002561</v>
      </c>
      <c r="X22" s="70"/>
      <c r="Y22" s="70">
        <f t="shared" si="27"/>
        <v>47539986604000</v>
      </c>
      <c r="Z22" s="70">
        <f t="shared" si="27"/>
        <v>43287573122000</v>
      </c>
      <c r="AA22" s="70">
        <f t="shared" si="27"/>
        <v>535589638000</v>
      </c>
      <c r="AB22" s="70">
        <f t="shared" si="27"/>
        <v>975279769000</v>
      </c>
      <c r="AC22" s="70">
        <f t="shared" si="27"/>
        <v>562422376000</v>
      </c>
      <c r="AD22" s="70">
        <f t="shared" si="27"/>
        <v>153814113000</v>
      </c>
      <c r="AE22" s="70">
        <f t="shared" si="27"/>
        <v>14612600000</v>
      </c>
      <c r="AF22" s="70">
        <f t="shared" si="10"/>
        <v>43304042390000</v>
      </c>
      <c r="AG22" s="70">
        <f t="shared" si="11"/>
        <v>4235944214000</v>
      </c>
      <c r="AH22" s="70">
        <f t="shared" si="28"/>
        <v>13154810775000</v>
      </c>
      <c r="AI22" s="70">
        <f t="shared" si="28"/>
        <v>2479059157000</v>
      </c>
      <c r="AJ22" s="70">
        <f t="shared" si="21"/>
        <v>15633869932000</v>
      </c>
      <c r="AK22" s="81">
        <f t="shared" si="22"/>
        <v>0.27094661989797603</v>
      </c>
      <c r="AL22" s="70">
        <f t="shared" si="14"/>
        <v>1112624614000</v>
      </c>
      <c r="AM22" s="81">
        <f t="shared" si="23"/>
        <v>3.8071638544570252</v>
      </c>
      <c r="AN22" s="70">
        <f t="shared" si="24"/>
        <v>3123319600000</v>
      </c>
      <c r="AO22" s="81">
        <f t="shared" si="25"/>
        <v>0.73733728354525496</v>
      </c>
      <c r="AP22" s="81">
        <f t="shared" si="26"/>
        <v>4.8154477579002561</v>
      </c>
    </row>
    <row r="23" spans="1:42">
      <c r="A23" s="48">
        <v>12</v>
      </c>
      <c r="B23" s="297"/>
      <c r="C23" s="299"/>
      <c r="D23" s="300"/>
      <c r="E23" s="101">
        <v>2023</v>
      </c>
      <c r="F23" s="88">
        <v>42086952436000</v>
      </c>
      <c r="G23" s="88">
        <v>37613487899000</v>
      </c>
      <c r="H23" s="88">
        <v>323310617000</v>
      </c>
      <c r="I23" s="88">
        <v>877798573000</v>
      </c>
      <c r="J23" s="88">
        <v>561498907000</v>
      </c>
      <c r="K23" s="88">
        <v>97071990000</v>
      </c>
      <c r="L23" s="88">
        <v>24190394000</v>
      </c>
      <c r="M23" s="88">
        <f t="shared" si="0"/>
        <v>37679358544000</v>
      </c>
      <c r="N23" s="88">
        <f t="shared" si="1"/>
        <v>4407593892000</v>
      </c>
      <c r="O23" s="88">
        <v>14042957513000</v>
      </c>
      <c r="P23" s="88">
        <v>3078469701000</v>
      </c>
      <c r="Q23" s="88">
        <f t="shared" si="15"/>
        <v>17121427214000</v>
      </c>
      <c r="R23" s="93">
        <f t="shared" si="16"/>
        <v>0.25743145340103185</v>
      </c>
      <c r="S23" s="88">
        <f t="shared" si="2"/>
        <v>908999918000</v>
      </c>
      <c r="T23" s="93">
        <f t="shared" si="17"/>
        <v>4.8488386024254844</v>
      </c>
      <c r="U23" s="88">
        <f t="shared" si="18"/>
        <v>3498593974000</v>
      </c>
      <c r="V23" s="93">
        <f t="shared" si="19"/>
        <v>0.7937650472631157</v>
      </c>
      <c r="W23" s="93">
        <f t="shared" si="20"/>
        <v>5.9000351030896319</v>
      </c>
      <c r="X23" s="70"/>
      <c r="Y23" s="70">
        <f t="shared" si="27"/>
        <v>42086952436000</v>
      </c>
      <c r="Z23" s="70">
        <f t="shared" si="27"/>
        <v>37613487899000</v>
      </c>
      <c r="AA23" s="70">
        <f t="shared" si="27"/>
        <v>323310617000</v>
      </c>
      <c r="AB23" s="70">
        <f t="shared" si="27"/>
        <v>877798573000</v>
      </c>
      <c r="AC23" s="70">
        <f t="shared" si="27"/>
        <v>561498907000</v>
      </c>
      <c r="AD23" s="70">
        <f t="shared" si="27"/>
        <v>97071990000</v>
      </c>
      <c r="AE23" s="70">
        <f t="shared" si="27"/>
        <v>24190394000</v>
      </c>
      <c r="AF23" s="70">
        <f t="shared" si="10"/>
        <v>37679358544000</v>
      </c>
      <c r="AG23" s="70">
        <f t="shared" si="11"/>
        <v>4407593892000</v>
      </c>
      <c r="AH23" s="70">
        <f t="shared" si="28"/>
        <v>14042957513000</v>
      </c>
      <c r="AI23" s="70">
        <f t="shared" si="28"/>
        <v>3078469701000</v>
      </c>
      <c r="AJ23" s="70">
        <f t="shared" si="21"/>
        <v>17121427214000</v>
      </c>
      <c r="AK23" s="81">
        <f t="shared" si="22"/>
        <v>0.25743145340103185</v>
      </c>
      <c r="AL23" s="70">
        <f t="shared" si="14"/>
        <v>908999918000</v>
      </c>
      <c r="AM23" s="81">
        <f t="shared" si="23"/>
        <v>4.8488386024254844</v>
      </c>
      <c r="AN23" s="70">
        <f t="shared" si="24"/>
        <v>3498593974000</v>
      </c>
      <c r="AO23" s="81">
        <f t="shared" si="25"/>
        <v>0.7937650472631157</v>
      </c>
      <c r="AP23" s="81">
        <f t="shared" si="26"/>
        <v>5.9000351030896319</v>
      </c>
    </row>
    <row r="24" spans="1:42" ht="15" customHeight="1">
      <c r="A24" s="48">
        <v>13</v>
      </c>
      <c r="B24" s="297">
        <v>5</v>
      </c>
      <c r="C24" s="299" t="s">
        <v>189</v>
      </c>
      <c r="D24" s="300" t="s">
        <v>223</v>
      </c>
      <c r="E24" s="97">
        <v>2021</v>
      </c>
      <c r="F24" s="88">
        <v>1323241584</v>
      </c>
      <c r="G24" s="88">
        <v>757476367</v>
      </c>
      <c r="H24" s="88">
        <v>58987156</v>
      </c>
      <c r="I24" s="88">
        <v>159775854</v>
      </c>
      <c r="J24" s="88">
        <v>93957545</v>
      </c>
      <c r="K24" s="88">
        <v>2445150</v>
      </c>
      <c r="L24" s="88">
        <v>1074306</v>
      </c>
      <c r="M24" s="88">
        <f t="shared" si="0"/>
        <v>765678364</v>
      </c>
      <c r="N24" s="88">
        <f t="shared" si="1"/>
        <v>557563220</v>
      </c>
      <c r="O24" s="88">
        <v>1229336461</v>
      </c>
      <c r="P24" s="88">
        <v>53800053</v>
      </c>
      <c r="Q24" s="88">
        <f t="shared" si="15"/>
        <v>1283136514</v>
      </c>
      <c r="R24" s="93">
        <f t="shared" si="16"/>
        <v>0.43453148898543464</v>
      </c>
      <c r="S24" s="88">
        <f t="shared" si="2"/>
        <v>154019007</v>
      </c>
      <c r="T24" s="93">
        <f t="shared" si="17"/>
        <v>3.6200935901372224</v>
      </c>
      <c r="U24" s="88">
        <f t="shared" si="18"/>
        <v>403544213</v>
      </c>
      <c r="V24" s="93">
        <f t="shared" si="19"/>
        <v>0.72376404777919179</v>
      </c>
      <c r="W24" s="93">
        <f t="shared" si="20"/>
        <v>4.7783891269018497</v>
      </c>
      <c r="X24" s="70">
        <v>14285.714285714301</v>
      </c>
      <c r="Y24" s="70">
        <f>F24*X24</f>
        <v>18903451200000.02</v>
      </c>
      <c r="Z24" s="70">
        <f>G24*X24</f>
        <v>10821090957142.869</v>
      </c>
      <c r="AA24" s="70">
        <f>H24*X24</f>
        <v>842673657142.85803</v>
      </c>
      <c r="AB24" s="70">
        <f>I24*X24</f>
        <v>2282512200000.0024</v>
      </c>
      <c r="AC24" s="70">
        <f>J24*X24</f>
        <v>1342250642857.1443</v>
      </c>
      <c r="AD24" s="70">
        <f>K24*X24</f>
        <v>34930714285.714325</v>
      </c>
      <c r="AE24" s="70">
        <f>L24*X24</f>
        <v>15347228571.428587</v>
      </c>
      <c r="AF24" s="70">
        <f t="shared" si="10"/>
        <v>10938262342857.156</v>
      </c>
      <c r="AG24" s="70">
        <f t="shared" si="11"/>
        <v>7965188857142.8633</v>
      </c>
      <c r="AH24" s="70">
        <f>O24*X24</f>
        <v>17561949442857.162</v>
      </c>
      <c r="AI24" s="70">
        <f>P24*X24</f>
        <v>768572185714.2865</v>
      </c>
      <c r="AJ24" s="70">
        <f t="shared" si="21"/>
        <v>18330521628571.449</v>
      </c>
      <c r="AK24" s="81">
        <f t="shared" si="22"/>
        <v>0.43453148898543448</v>
      </c>
      <c r="AL24" s="70">
        <f t="shared" si="14"/>
        <v>2200271528571.4312</v>
      </c>
      <c r="AM24" s="81">
        <f t="shared" si="23"/>
        <v>3.6200935901372211</v>
      </c>
      <c r="AN24" s="70">
        <f t="shared" si="24"/>
        <v>5764917328571.4316</v>
      </c>
      <c r="AO24" s="81">
        <f t="shared" si="25"/>
        <v>0.72376404777919157</v>
      </c>
      <c r="AP24" s="81">
        <f t="shared" si="26"/>
        <v>4.778389126901847</v>
      </c>
    </row>
    <row r="25" spans="1:42">
      <c r="A25" s="48">
        <v>14</v>
      </c>
      <c r="B25" s="297"/>
      <c r="C25" s="299"/>
      <c r="D25" s="300"/>
      <c r="E25" s="102">
        <v>2022</v>
      </c>
      <c r="F25" s="88">
        <v>2312227602</v>
      </c>
      <c r="G25" s="88">
        <v>1066156558</v>
      </c>
      <c r="H25" s="88">
        <v>44854245</v>
      </c>
      <c r="I25" s="88">
        <v>210513042</v>
      </c>
      <c r="J25" s="88">
        <v>113073552</v>
      </c>
      <c r="K25" s="88">
        <v>9343746</v>
      </c>
      <c r="L25" s="88">
        <v>4174931</v>
      </c>
      <c r="M25" s="88">
        <f t="shared" si="0"/>
        <v>1123910618</v>
      </c>
      <c r="N25" s="88">
        <f t="shared" si="1"/>
        <v>1188316984</v>
      </c>
      <c r="O25" s="88">
        <v>1747519325</v>
      </c>
      <c r="P25" s="88">
        <v>538137349</v>
      </c>
      <c r="Q25" s="88">
        <f t="shared" si="15"/>
        <v>2285656674</v>
      </c>
      <c r="R25" s="93">
        <f t="shared" si="16"/>
        <v>0.51990178468947079</v>
      </c>
      <c r="S25" s="88">
        <f t="shared" si="2"/>
        <v>162102728</v>
      </c>
      <c r="T25" s="93">
        <f t="shared" si="17"/>
        <v>7.3306414929673487</v>
      </c>
      <c r="U25" s="88">
        <f t="shared" si="18"/>
        <v>1026214256</v>
      </c>
      <c r="V25" s="93">
        <f t="shared" si="19"/>
        <v>0.86358629037317536</v>
      </c>
      <c r="W25" s="93">
        <f t="shared" si="20"/>
        <v>8.7141295680299944</v>
      </c>
      <c r="X25" s="70">
        <v>15625</v>
      </c>
      <c r="Y25" s="70">
        <f>F25*X25</f>
        <v>36128556281250</v>
      </c>
      <c r="Z25" s="70">
        <f>G25*X25</f>
        <v>16658696218750</v>
      </c>
      <c r="AA25" s="70">
        <f>H25*X25</f>
        <v>700847578125</v>
      </c>
      <c r="AB25" s="70">
        <f>I25*X25</f>
        <v>3289266281250</v>
      </c>
      <c r="AC25" s="70">
        <f>J25*X25</f>
        <v>1766774250000</v>
      </c>
      <c r="AD25" s="70">
        <f>K25*X25</f>
        <v>145996031250</v>
      </c>
      <c r="AE25" s="70">
        <f>L25*X25</f>
        <v>65233296875</v>
      </c>
      <c r="AF25" s="70">
        <f t="shared" si="10"/>
        <v>17561103406250</v>
      </c>
      <c r="AG25" s="70">
        <f t="shared" si="11"/>
        <v>18567452875000</v>
      </c>
      <c r="AH25" s="70">
        <f>O25*X25</f>
        <v>27304989453125</v>
      </c>
      <c r="AI25" s="70">
        <f>P25*X25</f>
        <v>8408396078125</v>
      </c>
      <c r="AJ25" s="70">
        <f t="shared" si="21"/>
        <v>35713385531250</v>
      </c>
      <c r="AK25" s="81">
        <f t="shared" si="22"/>
        <v>0.51990178468947079</v>
      </c>
      <c r="AL25" s="70">
        <f t="shared" si="14"/>
        <v>2532855125000</v>
      </c>
      <c r="AM25" s="81">
        <f t="shared" si="23"/>
        <v>7.3306414929673487</v>
      </c>
      <c r="AN25" s="70">
        <f t="shared" si="24"/>
        <v>16034597750000</v>
      </c>
      <c r="AO25" s="81">
        <f t="shared" si="25"/>
        <v>0.86358629037317536</v>
      </c>
      <c r="AP25" s="81">
        <f t="shared" si="26"/>
        <v>8.7141295680299944</v>
      </c>
    </row>
    <row r="26" spans="1:42">
      <c r="A26" s="48">
        <v>15</v>
      </c>
      <c r="B26" s="297"/>
      <c r="C26" s="299"/>
      <c r="D26" s="300"/>
      <c r="E26" s="101">
        <v>2023</v>
      </c>
      <c r="F26" s="88">
        <v>2249337578</v>
      </c>
      <c r="G26" s="88">
        <v>1215676557</v>
      </c>
      <c r="H26" s="88">
        <v>189578507</v>
      </c>
      <c r="I26" s="88">
        <v>230380086</v>
      </c>
      <c r="J26" s="88">
        <v>130549749</v>
      </c>
      <c r="K26" s="88">
        <v>10989627</v>
      </c>
      <c r="L26" s="88">
        <v>5017845</v>
      </c>
      <c r="M26" s="88">
        <f t="shared" si="0"/>
        <v>1131900169</v>
      </c>
      <c r="N26" s="88">
        <f t="shared" si="1"/>
        <v>1117437409</v>
      </c>
      <c r="O26" s="88">
        <v>2027595992</v>
      </c>
      <c r="P26" s="88">
        <v>388187052</v>
      </c>
      <c r="Q26" s="88">
        <f t="shared" si="15"/>
        <v>2415783044</v>
      </c>
      <c r="R26" s="93">
        <f t="shared" si="16"/>
        <v>0.46255702132496629</v>
      </c>
      <c r="S26" s="88">
        <f t="shared" si="2"/>
        <v>325146101</v>
      </c>
      <c r="T26" s="93">
        <f t="shared" si="17"/>
        <v>3.4367240005747446</v>
      </c>
      <c r="U26" s="88">
        <f t="shared" si="18"/>
        <v>792291308</v>
      </c>
      <c r="V26" s="93">
        <f t="shared" si="19"/>
        <v>0.70902522290624337</v>
      </c>
      <c r="W26" s="93">
        <f t="shared" si="20"/>
        <v>4.608306244805954</v>
      </c>
      <c r="X26" s="70">
        <v>15384.615384615399</v>
      </c>
      <c r="Y26" s="70">
        <f>F26*X26</f>
        <v>34605193507692.34</v>
      </c>
      <c r="Z26" s="70">
        <f>G26*X26</f>
        <v>18702716261538.48</v>
      </c>
      <c r="AA26" s="70">
        <f>H26*X26</f>
        <v>2916592415384.6182</v>
      </c>
      <c r="AB26" s="70">
        <f>I26*X26</f>
        <v>3544309015384.6187</v>
      </c>
      <c r="AC26" s="70">
        <f>J26*X26</f>
        <v>2008457676923.0789</v>
      </c>
      <c r="AD26" s="70">
        <f>K26*X26</f>
        <v>169071184615.38477</v>
      </c>
      <c r="AE26" s="70">
        <f>L26*X26</f>
        <v>77197615384.615463</v>
      </c>
      <c r="AF26" s="70">
        <f t="shared" si="10"/>
        <v>17413848753846.174</v>
      </c>
      <c r="AG26" s="70">
        <f t="shared" si="11"/>
        <v>17191344753846.166</v>
      </c>
      <c r="AH26" s="70">
        <f>O26*X26</f>
        <v>31193784492307.723</v>
      </c>
      <c r="AI26" s="70">
        <f>P26*X26</f>
        <v>5972108492307.6982</v>
      </c>
      <c r="AJ26" s="70">
        <f t="shared" si="21"/>
        <v>37165892984615.422</v>
      </c>
      <c r="AK26" s="81">
        <f t="shared" si="22"/>
        <v>0.46255702132496618</v>
      </c>
      <c r="AL26" s="70">
        <f t="shared" si="14"/>
        <v>5002247707692.3125</v>
      </c>
      <c r="AM26" s="81">
        <f t="shared" si="23"/>
        <v>3.4367240005747437</v>
      </c>
      <c r="AN26" s="70">
        <f t="shared" si="24"/>
        <v>12189097046153.854</v>
      </c>
      <c r="AO26" s="81">
        <f t="shared" si="25"/>
        <v>0.70902522290624326</v>
      </c>
      <c r="AP26" s="81">
        <f t="shared" si="26"/>
        <v>4.6083062448059531</v>
      </c>
    </row>
    <row r="27" spans="1:42" ht="15" customHeight="1">
      <c r="A27" s="48">
        <v>16</v>
      </c>
      <c r="B27" s="297">
        <v>6</v>
      </c>
      <c r="C27" s="299" t="s">
        <v>190</v>
      </c>
      <c r="D27" s="300" t="s">
        <v>224</v>
      </c>
      <c r="E27" s="97">
        <v>2021</v>
      </c>
      <c r="F27" s="88">
        <v>508273589516</v>
      </c>
      <c r="G27" s="88">
        <v>346110488109</v>
      </c>
      <c r="H27" s="88">
        <v>5671889478</v>
      </c>
      <c r="I27" s="88">
        <v>41394931902</v>
      </c>
      <c r="J27" s="88">
        <v>18618671669</v>
      </c>
      <c r="K27" s="88">
        <v>0</v>
      </c>
      <c r="L27" s="88">
        <v>0</v>
      </c>
      <c r="M27" s="88">
        <f t="shared" si="0"/>
        <v>363214858864</v>
      </c>
      <c r="N27" s="88">
        <f t="shared" si="1"/>
        <v>145058730652</v>
      </c>
      <c r="O27" s="88">
        <v>817847583715</v>
      </c>
      <c r="P27" s="88">
        <v>249957731407</v>
      </c>
      <c r="Q27" s="88">
        <f t="shared" si="15"/>
        <v>1067805315122</v>
      </c>
      <c r="R27" s="93">
        <f t="shared" si="16"/>
        <v>0.13584754505124991</v>
      </c>
      <c r="S27" s="88">
        <f t="shared" si="2"/>
        <v>24290561147</v>
      </c>
      <c r="T27" s="93">
        <f t="shared" si="17"/>
        <v>5.9718147215349715</v>
      </c>
      <c r="U27" s="88">
        <f t="shared" si="18"/>
        <v>120768169505</v>
      </c>
      <c r="V27" s="93">
        <f t="shared" si="19"/>
        <v>0.83254671374952438</v>
      </c>
      <c r="W27" s="93">
        <f t="shared" si="20"/>
        <v>6.9402089803357452</v>
      </c>
      <c r="X27" s="70"/>
      <c r="Y27" s="70">
        <f t="shared" ref="Y27:AE29" si="29">F27</f>
        <v>508273589516</v>
      </c>
      <c r="Z27" s="70">
        <f t="shared" si="29"/>
        <v>346110488109</v>
      </c>
      <c r="AA27" s="70">
        <f t="shared" si="29"/>
        <v>5671889478</v>
      </c>
      <c r="AB27" s="70">
        <f t="shared" si="29"/>
        <v>41394931902</v>
      </c>
      <c r="AC27" s="70">
        <f t="shared" si="29"/>
        <v>18618671669</v>
      </c>
      <c r="AD27" s="70">
        <f t="shared" si="29"/>
        <v>0</v>
      </c>
      <c r="AE27" s="70">
        <f t="shared" si="29"/>
        <v>0</v>
      </c>
      <c r="AF27" s="70">
        <f t="shared" si="10"/>
        <v>363214858864</v>
      </c>
      <c r="AG27" s="70">
        <f t="shared" si="11"/>
        <v>145058730652</v>
      </c>
      <c r="AH27" s="70">
        <f t="shared" ref="AH27:AI29" si="30">O27</f>
        <v>817847583715</v>
      </c>
      <c r="AI27" s="70">
        <f t="shared" si="30"/>
        <v>249957731407</v>
      </c>
      <c r="AJ27" s="70">
        <f t="shared" si="21"/>
        <v>1067805315122</v>
      </c>
      <c r="AK27" s="81">
        <f t="shared" si="22"/>
        <v>0.13584754505124991</v>
      </c>
      <c r="AL27" s="70">
        <f t="shared" si="14"/>
        <v>24290561147</v>
      </c>
      <c r="AM27" s="81">
        <f t="shared" si="23"/>
        <v>5.9718147215349715</v>
      </c>
      <c r="AN27" s="70">
        <f t="shared" si="24"/>
        <v>120768169505</v>
      </c>
      <c r="AO27" s="81">
        <f t="shared" si="25"/>
        <v>0.83254671374952438</v>
      </c>
      <c r="AP27" s="81">
        <f t="shared" si="26"/>
        <v>6.9402089803357452</v>
      </c>
    </row>
    <row r="28" spans="1:42">
      <c r="A28" s="48">
        <v>17</v>
      </c>
      <c r="B28" s="297"/>
      <c r="C28" s="299"/>
      <c r="D28" s="300"/>
      <c r="E28" s="102">
        <v>2022</v>
      </c>
      <c r="F28" s="88">
        <v>1049271370556</v>
      </c>
      <c r="G28" s="88">
        <v>711910933902</v>
      </c>
      <c r="H28" s="88">
        <v>5960159607</v>
      </c>
      <c r="I28" s="88">
        <v>61243185507</v>
      </c>
      <c r="J28" s="88">
        <v>26062054374</v>
      </c>
      <c r="K28" s="88">
        <v>0</v>
      </c>
      <c r="L28" s="88">
        <v>0</v>
      </c>
      <c r="M28" s="88">
        <f t="shared" si="0"/>
        <v>741131905428</v>
      </c>
      <c r="N28" s="88">
        <f t="shared" si="1"/>
        <v>308139465128</v>
      </c>
      <c r="O28" s="88">
        <v>1016896178133</v>
      </c>
      <c r="P28" s="88">
        <v>402880164172</v>
      </c>
      <c r="Q28" s="88">
        <f t="shared" si="15"/>
        <v>1419776342305</v>
      </c>
      <c r="R28" s="93">
        <f t="shared" si="16"/>
        <v>0.21703380733034125</v>
      </c>
      <c r="S28" s="88">
        <f t="shared" si="2"/>
        <v>32022213981</v>
      </c>
      <c r="T28" s="93">
        <f t="shared" si="17"/>
        <v>9.6226783479378071</v>
      </c>
      <c r="U28" s="88">
        <f t="shared" si="18"/>
        <v>276117251147</v>
      </c>
      <c r="V28" s="93">
        <f t="shared" si="19"/>
        <v>0.89607882921553694</v>
      </c>
      <c r="W28" s="93">
        <f t="shared" si="20"/>
        <v>10.735790984483685</v>
      </c>
      <c r="X28" s="70"/>
      <c r="Y28" s="70">
        <f t="shared" si="29"/>
        <v>1049271370556</v>
      </c>
      <c r="Z28" s="70">
        <f t="shared" si="29"/>
        <v>711910933902</v>
      </c>
      <c r="AA28" s="70">
        <f t="shared" si="29"/>
        <v>5960159607</v>
      </c>
      <c r="AB28" s="70">
        <f t="shared" si="29"/>
        <v>61243185507</v>
      </c>
      <c r="AC28" s="70">
        <f t="shared" si="29"/>
        <v>26062054374</v>
      </c>
      <c r="AD28" s="70">
        <f t="shared" si="29"/>
        <v>0</v>
      </c>
      <c r="AE28" s="70">
        <f t="shared" si="29"/>
        <v>0</v>
      </c>
      <c r="AF28" s="70">
        <f t="shared" si="10"/>
        <v>741131905428</v>
      </c>
      <c r="AG28" s="70">
        <f t="shared" si="11"/>
        <v>308139465128</v>
      </c>
      <c r="AH28" s="70">
        <f t="shared" si="30"/>
        <v>1016896178133</v>
      </c>
      <c r="AI28" s="70">
        <f t="shared" si="30"/>
        <v>402880164172</v>
      </c>
      <c r="AJ28" s="70">
        <f t="shared" si="21"/>
        <v>1419776342305</v>
      </c>
      <c r="AK28" s="81">
        <f t="shared" si="22"/>
        <v>0.21703380733034125</v>
      </c>
      <c r="AL28" s="70">
        <f t="shared" si="14"/>
        <v>32022213981</v>
      </c>
      <c r="AM28" s="81">
        <f t="shared" si="23"/>
        <v>9.6226783479378071</v>
      </c>
      <c r="AN28" s="70">
        <f t="shared" si="24"/>
        <v>276117251147</v>
      </c>
      <c r="AO28" s="81">
        <f t="shared" si="25"/>
        <v>0.89607882921553694</v>
      </c>
      <c r="AP28" s="81">
        <f t="shared" si="26"/>
        <v>10.735790984483685</v>
      </c>
    </row>
    <row r="29" spans="1:42">
      <c r="A29" s="48">
        <v>18</v>
      </c>
      <c r="B29" s="297"/>
      <c r="C29" s="299"/>
      <c r="D29" s="300"/>
      <c r="E29" s="101">
        <v>2023</v>
      </c>
      <c r="F29" s="88">
        <v>1016267098417</v>
      </c>
      <c r="G29" s="88">
        <v>838890686178</v>
      </c>
      <c r="H29" s="88">
        <v>10583055536</v>
      </c>
      <c r="I29" s="88">
        <v>66808366107</v>
      </c>
      <c r="J29" s="88">
        <v>34100723127</v>
      </c>
      <c r="K29" s="88">
        <v>0</v>
      </c>
      <c r="L29" s="88">
        <v>0</v>
      </c>
      <c r="M29" s="88">
        <f t="shared" si="0"/>
        <v>861015273622</v>
      </c>
      <c r="N29" s="88">
        <f t="shared" si="1"/>
        <v>155251824795</v>
      </c>
      <c r="O29" s="88">
        <v>799523799947</v>
      </c>
      <c r="P29" s="88">
        <v>255974588686</v>
      </c>
      <c r="Q29" s="88">
        <f t="shared" si="15"/>
        <v>1055498388633</v>
      </c>
      <c r="R29" s="93">
        <f t="shared" si="16"/>
        <v>0.14708864216843587</v>
      </c>
      <c r="S29" s="88">
        <f t="shared" si="2"/>
        <v>44683778663</v>
      </c>
      <c r="T29" s="93">
        <f t="shared" si="17"/>
        <v>3.4744560428940372</v>
      </c>
      <c r="U29" s="88">
        <f t="shared" si="18"/>
        <v>110568046132</v>
      </c>
      <c r="V29" s="93">
        <f t="shared" si="19"/>
        <v>0.7121851628990381</v>
      </c>
      <c r="W29" s="93">
        <f t="shared" si="20"/>
        <v>4.3337298479615107</v>
      </c>
      <c r="X29" s="70"/>
      <c r="Y29" s="70">
        <f t="shared" si="29"/>
        <v>1016267098417</v>
      </c>
      <c r="Z29" s="70">
        <f t="shared" si="29"/>
        <v>838890686178</v>
      </c>
      <c r="AA29" s="70">
        <f t="shared" si="29"/>
        <v>10583055536</v>
      </c>
      <c r="AB29" s="70">
        <f t="shared" si="29"/>
        <v>66808366107</v>
      </c>
      <c r="AC29" s="70">
        <f t="shared" si="29"/>
        <v>34100723127</v>
      </c>
      <c r="AD29" s="70">
        <f t="shared" si="29"/>
        <v>0</v>
      </c>
      <c r="AE29" s="70">
        <f t="shared" si="29"/>
        <v>0</v>
      </c>
      <c r="AF29" s="70">
        <f t="shared" si="10"/>
        <v>861015273622</v>
      </c>
      <c r="AG29" s="70">
        <f t="shared" si="11"/>
        <v>155251824795</v>
      </c>
      <c r="AH29" s="70">
        <f t="shared" si="30"/>
        <v>799523799947</v>
      </c>
      <c r="AI29" s="70">
        <f t="shared" si="30"/>
        <v>255974588686</v>
      </c>
      <c r="AJ29" s="70">
        <f t="shared" si="21"/>
        <v>1055498388633</v>
      </c>
      <c r="AK29" s="81">
        <f t="shared" si="22"/>
        <v>0.14708864216843587</v>
      </c>
      <c r="AL29" s="70">
        <f t="shared" si="14"/>
        <v>44683778663</v>
      </c>
      <c r="AM29" s="81">
        <f t="shared" si="23"/>
        <v>3.4744560428940372</v>
      </c>
      <c r="AN29" s="70">
        <f t="shared" si="24"/>
        <v>110568046132</v>
      </c>
      <c r="AO29" s="81">
        <f t="shared" si="25"/>
        <v>0.7121851628990381</v>
      </c>
      <c r="AP29" s="81">
        <f t="shared" si="26"/>
        <v>4.3337298479615107</v>
      </c>
    </row>
    <row r="30" spans="1:42" ht="15" customHeight="1">
      <c r="A30" s="48">
        <v>19</v>
      </c>
      <c r="B30" s="297">
        <v>7</v>
      </c>
      <c r="C30" s="299" t="s">
        <v>191</v>
      </c>
      <c r="D30" s="300" t="s">
        <v>225</v>
      </c>
      <c r="E30" s="97">
        <v>2021</v>
      </c>
      <c r="F30" s="88">
        <v>910544363</v>
      </c>
      <c r="G30" s="88">
        <v>775685451</v>
      </c>
      <c r="H30" s="88">
        <v>144628736</v>
      </c>
      <c r="I30" s="88">
        <v>53034147</v>
      </c>
      <c r="J30" s="88">
        <v>15273638</v>
      </c>
      <c r="K30" s="88">
        <v>0</v>
      </c>
      <c r="L30" s="88">
        <v>0</v>
      </c>
      <c r="M30" s="88">
        <f t="shared" si="0"/>
        <v>668817224</v>
      </c>
      <c r="N30" s="88">
        <f t="shared" si="1"/>
        <v>241727139</v>
      </c>
      <c r="O30" s="88">
        <v>265656189</v>
      </c>
      <c r="P30" s="88">
        <v>280546</v>
      </c>
      <c r="Q30" s="88">
        <f t="shared" si="15"/>
        <v>265936735</v>
      </c>
      <c r="R30" s="93">
        <f t="shared" si="16"/>
        <v>0.90896482954865188</v>
      </c>
      <c r="S30" s="88">
        <f t="shared" si="2"/>
        <v>159902374</v>
      </c>
      <c r="T30" s="93">
        <f t="shared" si="17"/>
        <v>1.5117170117812009</v>
      </c>
      <c r="U30" s="88">
        <f t="shared" si="18"/>
        <v>81824765</v>
      </c>
      <c r="V30" s="93">
        <f t="shared" si="19"/>
        <v>0.33850053137806757</v>
      </c>
      <c r="W30" s="93">
        <f t="shared" si="20"/>
        <v>2.7591823727079205</v>
      </c>
      <c r="X30" s="70">
        <v>14285.714285714301</v>
      </c>
      <c r="Y30" s="70">
        <f>F30*X30</f>
        <v>13007776614285.729</v>
      </c>
      <c r="Z30" s="70">
        <f>G30*X30</f>
        <v>11081220728571.439</v>
      </c>
      <c r="AA30" s="70">
        <f>H30*X30</f>
        <v>2066124800000.0022</v>
      </c>
      <c r="AB30" s="70">
        <f>I30*X30</f>
        <v>757630671428.57227</v>
      </c>
      <c r="AC30" s="70">
        <f>J30*X30</f>
        <v>218194828571.4288</v>
      </c>
      <c r="AD30" s="70">
        <f>K30*X30</f>
        <v>0</v>
      </c>
      <c r="AE30" s="70">
        <f>L30*X30</f>
        <v>0</v>
      </c>
      <c r="AF30" s="70">
        <f t="shared" si="10"/>
        <v>9554531771428.5801</v>
      </c>
      <c r="AG30" s="70">
        <f t="shared" si="11"/>
        <v>3453244842857.1484</v>
      </c>
      <c r="AH30" s="70">
        <f>O30*X30</f>
        <v>3795088414285.7183</v>
      </c>
      <c r="AI30" s="70">
        <f>P30*X30</f>
        <v>4007800000.0000043</v>
      </c>
      <c r="AJ30" s="70">
        <f t="shared" si="21"/>
        <v>3799096214285.7183</v>
      </c>
      <c r="AK30" s="81">
        <f t="shared" si="22"/>
        <v>0.90896482954865243</v>
      </c>
      <c r="AL30" s="70">
        <f t="shared" si="14"/>
        <v>2284319628571.4312</v>
      </c>
      <c r="AM30" s="81">
        <f t="shared" si="23"/>
        <v>1.5117170117812018</v>
      </c>
      <c r="AN30" s="70">
        <f t="shared" si="24"/>
        <v>1168925214285.7173</v>
      </c>
      <c r="AO30" s="81">
        <f t="shared" si="25"/>
        <v>0.3385005313780679</v>
      </c>
      <c r="AP30" s="81">
        <f t="shared" si="26"/>
        <v>2.7591823727079223</v>
      </c>
    </row>
    <row r="31" spans="1:42">
      <c r="A31" s="48">
        <v>20</v>
      </c>
      <c r="B31" s="297"/>
      <c r="C31" s="299"/>
      <c r="D31" s="300"/>
      <c r="E31" s="102">
        <v>2022</v>
      </c>
      <c r="F31" s="88">
        <v>1553709677</v>
      </c>
      <c r="G31" s="88">
        <v>1349951475</v>
      </c>
      <c r="H31" s="88">
        <v>298354911</v>
      </c>
      <c r="I31" s="88">
        <v>72433721</v>
      </c>
      <c r="J31" s="88">
        <v>22107035</v>
      </c>
      <c r="K31" s="88">
        <v>0</v>
      </c>
      <c r="L31" s="88">
        <v>0</v>
      </c>
      <c r="M31" s="88">
        <f t="shared" si="0"/>
        <v>1101923250</v>
      </c>
      <c r="N31" s="88">
        <f t="shared" si="1"/>
        <v>451786427</v>
      </c>
      <c r="O31" s="88">
        <v>256228231</v>
      </c>
      <c r="P31" s="88">
        <v>28638710</v>
      </c>
      <c r="Q31" s="88">
        <f t="shared" si="15"/>
        <v>284866941</v>
      </c>
      <c r="R31" s="93">
        <f t="shared" si="16"/>
        <v>1.5859559744421168</v>
      </c>
      <c r="S31" s="88">
        <f t="shared" si="2"/>
        <v>320461946</v>
      </c>
      <c r="T31" s="93">
        <f t="shared" si="17"/>
        <v>1.409797427242734</v>
      </c>
      <c r="U31" s="88">
        <f t="shared" si="18"/>
        <v>131324481</v>
      </c>
      <c r="V31" s="93">
        <f t="shared" si="19"/>
        <v>0.29067823456325304</v>
      </c>
      <c r="W31" s="93">
        <f t="shared" si="20"/>
        <v>3.2864316362481039</v>
      </c>
      <c r="X31" s="70">
        <v>15625</v>
      </c>
      <c r="Y31" s="70">
        <f>F31*X31</f>
        <v>24276713703125</v>
      </c>
      <c r="Z31" s="70">
        <f>G31*X31</f>
        <v>21092991796875</v>
      </c>
      <c r="AA31" s="70">
        <f>H31*X31</f>
        <v>4661795484375</v>
      </c>
      <c r="AB31" s="70">
        <f>I31*X31</f>
        <v>1131776890625</v>
      </c>
      <c r="AC31" s="70">
        <f>J31*X31</f>
        <v>345422421875</v>
      </c>
      <c r="AD31" s="70">
        <f>K31*X31</f>
        <v>0</v>
      </c>
      <c r="AE31" s="70">
        <f>L31*X31</f>
        <v>0</v>
      </c>
      <c r="AF31" s="70">
        <f t="shared" si="10"/>
        <v>17217550781250</v>
      </c>
      <c r="AG31" s="70">
        <f t="shared" si="11"/>
        <v>7059162921875</v>
      </c>
      <c r="AH31" s="70">
        <f>O31*X31</f>
        <v>4003566109375</v>
      </c>
      <c r="AI31" s="70">
        <f>P31*X31</f>
        <v>447479843750</v>
      </c>
      <c r="AJ31" s="70">
        <f t="shared" si="21"/>
        <v>4451045953125</v>
      </c>
      <c r="AK31" s="81">
        <f t="shared" si="22"/>
        <v>1.5859559744421168</v>
      </c>
      <c r="AL31" s="70">
        <f t="shared" si="14"/>
        <v>5007217906250</v>
      </c>
      <c r="AM31" s="81">
        <f t="shared" si="23"/>
        <v>1.409797427242734</v>
      </c>
      <c r="AN31" s="70">
        <f t="shared" si="24"/>
        <v>2051945015625</v>
      </c>
      <c r="AO31" s="81">
        <f t="shared" si="25"/>
        <v>0.29067823456325304</v>
      </c>
      <c r="AP31" s="81">
        <f t="shared" si="26"/>
        <v>3.2864316362481039</v>
      </c>
    </row>
    <row r="32" spans="1:42">
      <c r="A32" s="48">
        <v>21</v>
      </c>
      <c r="B32" s="297"/>
      <c r="C32" s="299"/>
      <c r="D32" s="300"/>
      <c r="E32" s="101">
        <v>2023</v>
      </c>
      <c r="F32" s="88">
        <v>1833320502</v>
      </c>
      <c r="G32" s="88">
        <v>1586868562</v>
      </c>
      <c r="H32" s="88">
        <v>357447285</v>
      </c>
      <c r="I32" s="88">
        <v>94597304</v>
      </c>
      <c r="J32" s="88">
        <v>37153038</v>
      </c>
      <c r="K32" s="88">
        <v>0</v>
      </c>
      <c r="L32" s="88">
        <v>0</v>
      </c>
      <c r="M32" s="88">
        <f t="shared" si="0"/>
        <v>1286865543</v>
      </c>
      <c r="N32" s="88">
        <f t="shared" si="1"/>
        <v>546454959</v>
      </c>
      <c r="O32" s="88">
        <v>272604936</v>
      </c>
      <c r="P32" s="88">
        <v>36010191</v>
      </c>
      <c r="Q32" s="88">
        <f t="shared" si="15"/>
        <v>308615127</v>
      </c>
      <c r="R32" s="93">
        <f t="shared" si="16"/>
        <v>1.7706680949569915</v>
      </c>
      <c r="S32" s="88">
        <f t="shared" si="2"/>
        <v>394600323</v>
      </c>
      <c r="T32" s="93">
        <f t="shared" si="17"/>
        <v>1.3848315045601216</v>
      </c>
      <c r="U32" s="88">
        <f t="shared" si="18"/>
        <v>151854636</v>
      </c>
      <c r="V32" s="93">
        <f t="shared" si="19"/>
        <v>0.27789048941543232</v>
      </c>
      <c r="W32" s="93">
        <f t="shared" si="20"/>
        <v>3.4333900889325455</v>
      </c>
      <c r="X32" s="70">
        <v>15384.615384615399</v>
      </c>
      <c r="Y32" s="70">
        <f>F32*X32</f>
        <v>28204930800000.027</v>
      </c>
      <c r="Z32" s="70">
        <f>G32*X32</f>
        <v>24413362492307.715</v>
      </c>
      <c r="AA32" s="70">
        <f>H32*X32</f>
        <v>5499189000000.0049</v>
      </c>
      <c r="AB32" s="70">
        <f>I32*X32</f>
        <v>1455343138461.5398</v>
      </c>
      <c r="AC32" s="70">
        <f>J32*X32</f>
        <v>571585200000.00049</v>
      </c>
      <c r="AD32" s="70">
        <f>K32*X32</f>
        <v>0</v>
      </c>
      <c r="AE32" s="70">
        <f>L32*X32</f>
        <v>0</v>
      </c>
      <c r="AF32" s="70">
        <f t="shared" si="10"/>
        <v>19797931430769.25</v>
      </c>
      <c r="AG32" s="70">
        <f t="shared" si="11"/>
        <v>8406999369230.7773</v>
      </c>
      <c r="AH32" s="70">
        <f>O32*X32</f>
        <v>4193922092307.6963</v>
      </c>
      <c r="AI32" s="70">
        <f>P32*X32</f>
        <v>554002938461.53894</v>
      </c>
      <c r="AJ32" s="70">
        <f t="shared" si="21"/>
        <v>4747925030769.2354</v>
      </c>
      <c r="AK32" s="81">
        <f t="shared" si="22"/>
        <v>1.7706680949569915</v>
      </c>
      <c r="AL32" s="70">
        <f t="shared" si="14"/>
        <v>6070774200000.0059</v>
      </c>
      <c r="AM32" s="81">
        <f t="shared" si="23"/>
        <v>1.3848315045601216</v>
      </c>
      <c r="AN32" s="70">
        <f t="shared" si="24"/>
        <v>2336225169230.7715</v>
      </c>
      <c r="AO32" s="81">
        <f t="shared" si="25"/>
        <v>0.27789048941543232</v>
      </c>
      <c r="AP32" s="81">
        <f t="shared" si="26"/>
        <v>3.4333900889325455</v>
      </c>
    </row>
    <row r="33" spans="1:42">
      <c r="A33" s="48">
        <v>22</v>
      </c>
      <c r="B33" s="297">
        <v>8</v>
      </c>
      <c r="C33" s="299" t="s">
        <v>192</v>
      </c>
      <c r="D33" s="300" t="s">
        <v>17</v>
      </c>
      <c r="E33" s="97">
        <v>2021</v>
      </c>
      <c r="F33" s="88">
        <v>29261468000000</v>
      </c>
      <c r="G33" s="88">
        <v>15777245000000</v>
      </c>
      <c r="H33" s="88">
        <v>1370433000000</v>
      </c>
      <c r="I33" s="88">
        <v>2579462000000</v>
      </c>
      <c r="J33" s="88">
        <v>1626231000000</v>
      </c>
      <c r="K33" s="88">
        <v>1014269000000</v>
      </c>
      <c r="L33" s="88">
        <v>406623000000</v>
      </c>
      <c r="M33" s="88">
        <f t="shared" ref="M33:M64" si="31">(G33+I33+K33)-(H33+J33+L33)</f>
        <v>15967689000000</v>
      </c>
      <c r="N33" s="88">
        <f t="shared" si="1"/>
        <v>13293779000000</v>
      </c>
      <c r="O33" s="88">
        <v>24253724000000</v>
      </c>
      <c r="P33" s="88">
        <v>8036888000000</v>
      </c>
      <c r="Q33" s="88">
        <f t="shared" ref="Q33:Q107" si="32">O33+P33</f>
        <v>32290612000000</v>
      </c>
      <c r="R33" s="93">
        <f t="shared" si="16"/>
        <v>0.41169176353795955</v>
      </c>
      <c r="S33" s="88">
        <f t="shared" si="2"/>
        <v>3403287000000</v>
      </c>
      <c r="T33" s="93">
        <f t="shared" si="17"/>
        <v>3.9061586636683887</v>
      </c>
      <c r="U33" s="88">
        <f t="shared" si="18"/>
        <v>9890492000000</v>
      </c>
      <c r="V33" s="93">
        <f t="shared" si="19"/>
        <v>0.74399401404220722</v>
      </c>
      <c r="W33" s="93">
        <f t="shared" si="20"/>
        <v>5.0618444412485557</v>
      </c>
      <c r="X33" s="70"/>
      <c r="Y33" s="70">
        <f t="shared" ref="Y33:AE35" si="33">F33</f>
        <v>29261468000000</v>
      </c>
      <c r="Z33" s="70">
        <f t="shared" si="33"/>
        <v>15777245000000</v>
      </c>
      <c r="AA33" s="70">
        <f t="shared" si="33"/>
        <v>1370433000000</v>
      </c>
      <c r="AB33" s="70">
        <f t="shared" si="33"/>
        <v>2579462000000</v>
      </c>
      <c r="AC33" s="70">
        <f t="shared" si="33"/>
        <v>1626231000000</v>
      </c>
      <c r="AD33" s="70">
        <f t="shared" si="33"/>
        <v>1014269000000</v>
      </c>
      <c r="AE33" s="70">
        <f t="shared" si="33"/>
        <v>406623000000</v>
      </c>
      <c r="AF33" s="70">
        <f t="shared" si="10"/>
        <v>15967689000000</v>
      </c>
      <c r="AG33" s="70">
        <f t="shared" si="11"/>
        <v>13293779000000</v>
      </c>
      <c r="AH33" s="70">
        <f t="shared" ref="AH33:AI35" si="34">O33</f>
        <v>24253724000000</v>
      </c>
      <c r="AI33" s="70">
        <f t="shared" si="34"/>
        <v>8036888000000</v>
      </c>
      <c r="AJ33" s="70">
        <f t="shared" si="21"/>
        <v>32290612000000</v>
      </c>
      <c r="AK33" s="81">
        <f t="shared" si="22"/>
        <v>0.41169176353795955</v>
      </c>
      <c r="AL33" s="70">
        <f t="shared" si="14"/>
        <v>3403287000000</v>
      </c>
      <c r="AM33" s="81">
        <f t="shared" si="23"/>
        <v>3.9061586636683887</v>
      </c>
      <c r="AN33" s="70">
        <f t="shared" si="24"/>
        <v>9890492000000</v>
      </c>
      <c r="AO33" s="81">
        <f t="shared" si="25"/>
        <v>0.74399401404220722</v>
      </c>
      <c r="AP33" s="81">
        <f t="shared" si="26"/>
        <v>5.0618444412485557</v>
      </c>
    </row>
    <row r="34" spans="1:42">
      <c r="A34" s="48">
        <v>23</v>
      </c>
      <c r="B34" s="297"/>
      <c r="C34" s="299"/>
      <c r="D34" s="300"/>
      <c r="E34" s="102">
        <v>2022</v>
      </c>
      <c r="F34" s="88">
        <v>42648590000000</v>
      </c>
      <c r="G34" s="88">
        <v>24682304000000</v>
      </c>
      <c r="H34" s="88">
        <v>1231217000000</v>
      </c>
      <c r="I34" s="88">
        <v>2390336000000</v>
      </c>
      <c r="J34" s="88">
        <v>1291564000000</v>
      </c>
      <c r="K34" s="88">
        <v>953120000000</v>
      </c>
      <c r="L34" s="88">
        <v>305659000000</v>
      </c>
      <c r="M34" s="88">
        <f t="shared" si="31"/>
        <v>25197320000000</v>
      </c>
      <c r="N34" s="88">
        <f t="shared" si="1"/>
        <v>17451270000000</v>
      </c>
      <c r="O34" s="88">
        <v>28916046000000</v>
      </c>
      <c r="P34" s="88">
        <v>12779427000000</v>
      </c>
      <c r="Q34" s="88">
        <f t="shared" si="32"/>
        <v>41695473000000</v>
      </c>
      <c r="R34" s="93">
        <f t="shared" si="16"/>
        <v>0.41854112075908095</v>
      </c>
      <c r="S34" s="88">
        <f t="shared" si="2"/>
        <v>2828440000000</v>
      </c>
      <c r="T34" s="93">
        <f t="shared" si="17"/>
        <v>6.1699275925952115</v>
      </c>
      <c r="U34" s="88">
        <f t="shared" si="18"/>
        <v>14622830000000</v>
      </c>
      <c r="V34" s="93">
        <f t="shared" si="19"/>
        <v>0.83792354367332578</v>
      </c>
      <c r="W34" s="93">
        <f t="shared" si="20"/>
        <v>7.4263922570276186</v>
      </c>
      <c r="X34" s="70"/>
      <c r="Y34" s="70">
        <f t="shared" si="33"/>
        <v>42648590000000</v>
      </c>
      <c r="Z34" s="70">
        <f t="shared" si="33"/>
        <v>24682304000000</v>
      </c>
      <c r="AA34" s="70">
        <f t="shared" si="33"/>
        <v>1231217000000</v>
      </c>
      <c r="AB34" s="70">
        <f t="shared" si="33"/>
        <v>2390336000000</v>
      </c>
      <c r="AC34" s="70">
        <f t="shared" si="33"/>
        <v>1291564000000</v>
      </c>
      <c r="AD34" s="70">
        <f t="shared" si="33"/>
        <v>953120000000</v>
      </c>
      <c r="AE34" s="70">
        <f t="shared" si="33"/>
        <v>305659000000</v>
      </c>
      <c r="AF34" s="70">
        <f t="shared" si="10"/>
        <v>25197320000000</v>
      </c>
      <c r="AG34" s="70">
        <f t="shared" si="11"/>
        <v>17451270000000</v>
      </c>
      <c r="AH34" s="70">
        <f t="shared" si="34"/>
        <v>28916046000000</v>
      </c>
      <c r="AI34" s="70">
        <f t="shared" si="34"/>
        <v>12779427000000</v>
      </c>
      <c r="AJ34" s="70">
        <f t="shared" si="21"/>
        <v>41695473000000</v>
      </c>
      <c r="AK34" s="81">
        <f t="shared" si="22"/>
        <v>0.41854112075908095</v>
      </c>
      <c r="AL34" s="70">
        <f t="shared" si="14"/>
        <v>2828440000000</v>
      </c>
      <c r="AM34" s="81">
        <f t="shared" si="23"/>
        <v>6.1699275925952115</v>
      </c>
      <c r="AN34" s="70">
        <f t="shared" si="24"/>
        <v>14622830000000</v>
      </c>
      <c r="AO34" s="81">
        <f t="shared" si="25"/>
        <v>0.83792354367332578</v>
      </c>
      <c r="AP34" s="81">
        <f t="shared" si="26"/>
        <v>7.4263922570276186</v>
      </c>
    </row>
    <row r="35" spans="1:42">
      <c r="A35" s="48">
        <v>24</v>
      </c>
      <c r="B35" s="297"/>
      <c r="C35" s="299"/>
      <c r="D35" s="300"/>
      <c r="E35" s="101">
        <v>2023</v>
      </c>
      <c r="F35" s="88">
        <v>38448867000000</v>
      </c>
      <c r="G35" s="88">
        <v>29331562000000</v>
      </c>
      <c r="H35" s="88">
        <v>1025230000000</v>
      </c>
      <c r="I35" s="88">
        <v>1936635000000</v>
      </c>
      <c r="J35" s="88">
        <v>836734000000</v>
      </c>
      <c r="K35" s="88">
        <v>656362000000</v>
      </c>
      <c r="L35" s="88">
        <v>231731000000</v>
      </c>
      <c r="M35" s="88">
        <f t="shared" si="31"/>
        <v>29830864000000</v>
      </c>
      <c r="N35" s="88">
        <f t="shared" si="1"/>
        <v>8618003000000</v>
      </c>
      <c r="O35" s="88">
        <v>21563196000000</v>
      </c>
      <c r="P35" s="88">
        <v>6292521000000</v>
      </c>
      <c r="Q35" s="88">
        <f t="shared" si="32"/>
        <v>27855717000000</v>
      </c>
      <c r="R35" s="93">
        <f t="shared" si="16"/>
        <v>0.3093800457550599</v>
      </c>
      <c r="S35" s="88">
        <f t="shared" si="2"/>
        <v>2093695000000</v>
      </c>
      <c r="T35" s="93">
        <f t="shared" si="17"/>
        <v>4.116169260565651</v>
      </c>
      <c r="U35" s="88">
        <f t="shared" si="18"/>
        <v>6524308000000</v>
      </c>
      <c r="V35" s="93">
        <f t="shared" si="19"/>
        <v>0.75705566591239293</v>
      </c>
      <c r="W35" s="93">
        <f t="shared" si="20"/>
        <v>5.1826049722331042</v>
      </c>
      <c r="X35" s="70"/>
      <c r="Y35" s="70">
        <f t="shared" si="33"/>
        <v>38448867000000</v>
      </c>
      <c r="Z35" s="70">
        <f t="shared" si="33"/>
        <v>29331562000000</v>
      </c>
      <c r="AA35" s="70">
        <f t="shared" si="33"/>
        <v>1025230000000</v>
      </c>
      <c r="AB35" s="70">
        <f t="shared" si="33"/>
        <v>1936635000000</v>
      </c>
      <c r="AC35" s="70">
        <f t="shared" si="33"/>
        <v>836734000000</v>
      </c>
      <c r="AD35" s="70">
        <f t="shared" si="33"/>
        <v>656362000000</v>
      </c>
      <c r="AE35" s="70">
        <f t="shared" si="33"/>
        <v>231731000000</v>
      </c>
      <c r="AF35" s="70">
        <f t="shared" si="10"/>
        <v>29830864000000</v>
      </c>
      <c r="AG35" s="70">
        <f t="shared" si="11"/>
        <v>8618003000000</v>
      </c>
      <c r="AH35" s="70">
        <f t="shared" si="34"/>
        <v>21563196000000</v>
      </c>
      <c r="AI35" s="70">
        <f t="shared" si="34"/>
        <v>6292521000000</v>
      </c>
      <c r="AJ35" s="70">
        <f t="shared" si="21"/>
        <v>27855717000000</v>
      </c>
      <c r="AK35" s="81">
        <f t="shared" si="22"/>
        <v>0.3093800457550599</v>
      </c>
      <c r="AL35" s="70">
        <f t="shared" si="14"/>
        <v>2093695000000</v>
      </c>
      <c r="AM35" s="81">
        <f t="shared" si="23"/>
        <v>4.116169260565651</v>
      </c>
      <c r="AN35" s="70">
        <f t="shared" si="24"/>
        <v>6524308000000</v>
      </c>
      <c r="AO35" s="81">
        <f t="shared" si="25"/>
        <v>0.75705566591239293</v>
      </c>
      <c r="AP35" s="81">
        <f t="shared" si="26"/>
        <v>5.1826049722331042</v>
      </c>
    </row>
    <row r="36" spans="1:42" ht="15" customHeight="1">
      <c r="A36" s="48">
        <v>25</v>
      </c>
      <c r="B36" s="297">
        <v>9</v>
      </c>
      <c r="C36" s="299" t="s">
        <v>193</v>
      </c>
      <c r="D36" s="300" t="s">
        <v>226</v>
      </c>
      <c r="E36" s="97">
        <v>2021</v>
      </c>
      <c r="F36" s="88">
        <v>3036100956</v>
      </c>
      <c r="G36" s="88">
        <v>2449252234</v>
      </c>
      <c r="H36" s="88">
        <v>41981261</v>
      </c>
      <c r="I36" s="88">
        <v>167098168</v>
      </c>
      <c r="J36" s="88">
        <v>80684573</v>
      </c>
      <c r="K36" s="88">
        <v>36912649</v>
      </c>
      <c r="L36" s="88">
        <v>0</v>
      </c>
      <c r="M36" s="88">
        <f t="shared" si="31"/>
        <v>2530597217</v>
      </c>
      <c r="N36" s="88">
        <f t="shared" si="1"/>
        <v>505503739</v>
      </c>
      <c r="O36" s="88">
        <v>7510948902</v>
      </c>
      <c r="P36" s="88">
        <v>364534135</v>
      </c>
      <c r="Q36" s="88">
        <f t="shared" si="32"/>
        <v>7875483037</v>
      </c>
      <c r="R36" s="93">
        <f t="shared" si="16"/>
        <v>6.4187013879031987E-2</v>
      </c>
      <c r="S36" s="88">
        <f t="shared" si="2"/>
        <v>122665834</v>
      </c>
      <c r="T36" s="93">
        <f t="shared" si="17"/>
        <v>4.1209823674292227</v>
      </c>
      <c r="U36" s="88">
        <f t="shared" si="18"/>
        <v>382837905</v>
      </c>
      <c r="V36" s="93">
        <f t="shared" si="19"/>
        <v>0.7573394130720762</v>
      </c>
      <c r="W36" s="93">
        <f t="shared" si="20"/>
        <v>4.9425087943803305</v>
      </c>
      <c r="X36" s="70">
        <v>14285.714285714301</v>
      </c>
      <c r="Y36" s="70">
        <f t="shared" ref="Y36:Y41" si="35">F36*X36</f>
        <v>43372870800000.047</v>
      </c>
      <c r="Z36" s="70">
        <f t="shared" ref="Z36:Z41" si="36">G36*X36</f>
        <v>34989317628571.465</v>
      </c>
      <c r="AA36" s="70">
        <f t="shared" ref="AA36:AA41" si="37">H36*X36</f>
        <v>599732300000.00061</v>
      </c>
      <c r="AB36" s="70">
        <f t="shared" ref="AB36:AB41" si="38">I36*X36</f>
        <v>2387116685714.2881</v>
      </c>
      <c r="AC36" s="70">
        <f t="shared" ref="AC36:AC41" si="39">J36*X36</f>
        <v>1152636757142.8584</v>
      </c>
      <c r="AD36" s="70">
        <f t="shared" ref="AD36:AD41" si="40">K36*X36</f>
        <v>527323557142.85773</v>
      </c>
      <c r="AE36" s="70">
        <f t="shared" ref="AE36:AE41" si="41">L36*X36</f>
        <v>0</v>
      </c>
      <c r="AF36" s="70">
        <f t="shared" si="10"/>
        <v>36151388814285.75</v>
      </c>
      <c r="AG36" s="70">
        <f t="shared" si="11"/>
        <v>7221481985714.2969</v>
      </c>
      <c r="AH36" s="70">
        <f t="shared" ref="AH36:AH41" si="42">O36*X36</f>
        <v>107299270028571.55</v>
      </c>
      <c r="AI36" s="70">
        <f t="shared" ref="AI36:AI41" si="43">P36*X36</f>
        <v>5207630500000.0059</v>
      </c>
      <c r="AJ36" s="70">
        <f t="shared" si="21"/>
        <v>112506900528571.55</v>
      </c>
      <c r="AK36" s="81">
        <f t="shared" si="22"/>
        <v>6.4187013879032015E-2</v>
      </c>
      <c r="AL36" s="70">
        <f t="shared" si="14"/>
        <v>1752369057142.8589</v>
      </c>
      <c r="AM36" s="81">
        <f t="shared" si="23"/>
        <v>4.1209823674292245</v>
      </c>
      <c r="AN36" s="70">
        <f t="shared" si="24"/>
        <v>5469112928571.4375</v>
      </c>
      <c r="AO36" s="81">
        <f t="shared" si="25"/>
        <v>0.75733941307207631</v>
      </c>
      <c r="AP36" s="81">
        <f t="shared" si="26"/>
        <v>4.9425087943803323</v>
      </c>
    </row>
    <row r="37" spans="1:42">
      <c r="A37" s="48">
        <v>26</v>
      </c>
      <c r="B37" s="297"/>
      <c r="C37" s="299"/>
      <c r="D37" s="300"/>
      <c r="E37" s="102">
        <v>2022</v>
      </c>
      <c r="F37" s="88">
        <v>3568594775</v>
      </c>
      <c r="G37" s="88">
        <v>2788052353</v>
      </c>
      <c r="H37" s="88">
        <v>77293659</v>
      </c>
      <c r="I37" s="88">
        <v>198664089</v>
      </c>
      <c r="J37" s="88">
        <v>92953564</v>
      </c>
      <c r="K37" s="88">
        <v>18800468</v>
      </c>
      <c r="L37" s="88">
        <v>0</v>
      </c>
      <c r="M37" s="88">
        <f t="shared" si="31"/>
        <v>2835269687</v>
      </c>
      <c r="N37" s="88">
        <f t="shared" si="1"/>
        <v>733325088</v>
      </c>
      <c r="O37" s="88">
        <v>3441770638</v>
      </c>
      <c r="P37" s="88">
        <v>401342541</v>
      </c>
      <c r="Q37" s="88">
        <f t="shared" si="32"/>
        <v>3843113179</v>
      </c>
      <c r="R37" s="93">
        <f t="shared" si="16"/>
        <v>0.19081537645238317</v>
      </c>
      <c r="S37" s="88">
        <f t="shared" si="2"/>
        <v>170247223</v>
      </c>
      <c r="T37" s="93">
        <f t="shared" si="17"/>
        <v>4.3074129203270468</v>
      </c>
      <c r="U37" s="88">
        <f t="shared" si="18"/>
        <v>563077865</v>
      </c>
      <c r="V37" s="93">
        <f t="shared" si="19"/>
        <v>0.76784208560992262</v>
      </c>
      <c r="W37" s="93">
        <f t="shared" si="20"/>
        <v>5.2660703823893522</v>
      </c>
      <c r="X37" s="70">
        <v>15625</v>
      </c>
      <c r="Y37" s="70">
        <f t="shared" si="35"/>
        <v>55759293359375</v>
      </c>
      <c r="Z37" s="70">
        <f t="shared" si="36"/>
        <v>43563318015625</v>
      </c>
      <c r="AA37" s="70">
        <f t="shared" si="37"/>
        <v>1207713421875</v>
      </c>
      <c r="AB37" s="70">
        <f t="shared" si="38"/>
        <v>3104126390625</v>
      </c>
      <c r="AC37" s="70">
        <f t="shared" si="39"/>
        <v>1452399437500</v>
      </c>
      <c r="AD37" s="70">
        <f t="shared" si="40"/>
        <v>293757312500</v>
      </c>
      <c r="AE37" s="70">
        <f t="shared" si="41"/>
        <v>0</v>
      </c>
      <c r="AF37" s="70">
        <f t="shared" si="10"/>
        <v>44301088859375</v>
      </c>
      <c r="AG37" s="70">
        <f t="shared" si="11"/>
        <v>11458204500000</v>
      </c>
      <c r="AH37" s="70">
        <f t="shared" si="42"/>
        <v>53777666218750</v>
      </c>
      <c r="AI37" s="70">
        <f t="shared" si="43"/>
        <v>6270977203125</v>
      </c>
      <c r="AJ37" s="70">
        <f t="shared" si="21"/>
        <v>60048643421875</v>
      </c>
      <c r="AK37" s="81">
        <f t="shared" si="22"/>
        <v>0.19081537645238317</v>
      </c>
      <c r="AL37" s="70">
        <f t="shared" si="14"/>
        <v>2660112859375</v>
      </c>
      <c r="AM37" s="81">
        <f t="shared" si="23"/>
        <v>4.3074129203270468</v>
      </c>
      <c r="AN37" s="70">
        <f t="shared" si="24"/>
        <v>8798091640625</v>
      </c>
      <c r="AO37" s="81">
        <f t="shared" si="25"/>
        <v>0.76784208560992262</v>
      </c>
      <c r="AP37" s="81">
        <f t="shared" si="26"/>
        <v>5.2660703823893522</v>
      </c>
    </row>
    <row r="38" spans="1:42">
      <c r="A38" s="48">
        <v>27</v>
      </c>
      <c r="B38" s="297"/>
      <c r="C38" s="299"/>
      <c r="D38" s="300"/>
      <c r="E38" s="101">
        <v>2023</v>
      </c>
      <c r="F38" s="88">
        <v>3646304165</v>
      </c>
      <c r="G38" s="88">
        <v>2912724687</v>
      </c>
      <c r="H38" s="88">
        <v>75177433</v>
      </c>
      <c r="I38" s="88">
        <v>201720154</v>
      </c>
      <c r="J38" s="88">
        <v>104045408</v>
      </c>
      <c r="K38" s="88">
        <v>14065047</v>
      </c>
      <c r="L38" s="88">
        <v>0</v>
      </c>
      <c r="M38" s="88">
        <f t="shared" si="31"/>
        <v>2949287047</v>
      </c>
      <c r="N38" s="88">
        <f t="shared" si="1"/>
        <v>697017118</v>
      </c>
      <c r="O38" s="88">
        <v>3540403379</v>
      </c>
      <c r="P38" s="88">
        <v>376615901</v>
      </c>
      <c r="Q38" s="88">
        <f t="shared" si="32"/>
        <v>3917019280</v>
      </c>
      <c r="R38" s="93">
        <f t="shared" si="16"/>
        <v>0.17794579709089409</v>
      </c>
      <c r="S38" s="88">
        <f t="shared" si="2"/>
        <v>179222841</v>
      </c>
      <c r="T38" s="93">
        <f t="shared" si="17"/>
        <v>3.8891087436784915</v>
      </c>
      <c r="U38" s="88">
        <f t="shared" si="18"/>
        <v>517794277</v>
      </c>
      <c r="V38" s="93">
        <f t="shared" si="19"/>
        <v>0.74287167937244258</v>
      </c>
      <c r="W38" s="93">
        <f t="shared" si="20"/>
        <v>4.8099262201418282</v>
      </c>
      <c r="X38" s="70">
        <v>15384.615384615399</v>
      </c>
      <c r="Y38" s="70">
        <f t="shared" si="35"/>
        <v>56096987153846.211</v>
      </c>
      <c r="Z38" s="70">
        <f t="shared" si="36"/>
        <v>44811149030769.273</v>
      </c>
      <c r="AA38" s="70">
        <f t="shared" si="37"/>
        <v>1156575892307.6934</v>
      </c>
      <c r="AB38" s="70">
        <f t="shared" si="38"/>
        <v>3103386984615.3877</v>
      </c>
      <c r="AC38" s="70">
        <f t="shared" si="39"/>
        <v>1600698584615.3862</v>
      </c>
      <c r="AD38" s="70">
        <f t="shared" si="40"/>
        <v>216385338461.53867</v>
      </c>
      <c r="AE38" s="70">
        <f t="shared" si="41"/>
        <v>0</v>
      </c>
      <c r="AF38" s="70">
        <f t="shared" si="10"/>
        <v>45373646876923.125</v>
      </c>
      <c r="AG38" s="70">
        <f t="shared" si="11"/>
        <v>10723340276923.086</v>
      </c>
      <c r="AH38" s="70">
        <f t="shared" si="42"/>
        <v>54467744292307.742</v>
      </c>
      <c r="AI38" s="70">
        <f t="shared" si="43"/>
        <v>5794090784615.3906</v>
      </c>
      <c r="AJ38" s="70">
        <f t="shared" si="21"/>
        <v>60261835076923.133</v>
      </c>
      <c r="AK38" s="81">
        <f t="shared" si="22"/>
        <v>0.17794579709089406</v>
      </c>
      <c r="AL38" s="70">
        <f t="shared" si="14"/>
        <v>2757274476923.0796</v>
      </c>
      <c r="AM38" s="81">
        <f t="shared" si="23"/>
        <v>3.889108743678491</v>
      </c>
      <c r="AN38" s="70">
        <f t="shared" si="24"/>
        <v>7966065800000.0059</v>
      </c>
      <c r="AO38" s="81">
        <f t="shared" si="25"/>
        <v>0.74287167937244258</v>
      </c>
      <c r="AP38" s="81">
        <f t="shared" si="26"/>
        <v>4.8099262201418282</v>
      </c>
    </row>
    <row r="39" spans="1:42" ht="15" customHeight="1">
      <c r="A39" s="48">
        <v>28</v>
      </c>
      <c r="B39" s="297">
        <v>10</v>
      </c>
      <c r="C39" s="299" t="s">
        <v>194</v>
      </c>
      <c r="D39" s="300" t="s">
        <v>227</v>
      </c>
      <c r="E39" s="97">
        <v>2021</v>
      </c>
      <c r="F39" s="88">
        <v>96146630</v>
      </c>
      <c r="G39" s="88">
        <v>82725743</v>
      </c>
      <c r="H39" s="88">
        <v>1578014</v>
      </c>
      <c r="I39" s="88">
        <v>10810082</v>
      </c>
      <c r="J39" s="88">
        <v>5089787</v>
      </c>
      <c r="K39" s="88">
        <v>2273367</v>
      </c>
      <c r="L39" s="88">
        <v>0</v>
      </c>
      <c r="M39" s="88">
        <f t="shared" si="31"/>
        <v>89141391</v>
      </c>
      <c r="N39" s="88">
        <f t="shared" si="1"/>
        <v>7005239</v>
      </c>
      <c r="O39" s="88">
        <v>125117256</v>
      </c>
      <c r="P39" s="88">
        <v>3396731</v>
      </c>
      <c r="Q39" s="88">
        <f t="shared" si="32"/>
        <v>128513987</v>
      </c>
      <c r="R39" s="93">
        <f t="shared" si="16"/>
        <v>5.4509545330657279E-2</v>
      </c>
      <c r="S39" s="88">
        <f t="shared" si="2"/>
        <v>6667801</v>
      </c>
      <c r="T39" s="93">
        <f t="shared" si="17"/>
        <v>1.050607089203772</v>
      </c>
      <c r="U39" s="88">
        <f t="shared" si="18"/>
        <v>337438</v>
      </c>
      <c r="V39" s="93">
        <f t="shared" si="19"/>
        <v>4.8169377233239295E-2</v>
      </c>
      <c r="W39" s="93">
        <f t="shared" si="20"/>
        <v>1.1532860117676684</v>
      </c>
      <c r="X39" s="70">
        <v>14285.714285714301</v>
      </c>
      <c r="Y39" s="70">
        <f t="shared" si="35"/>
        <v>1373523285714.2871</v>
      </c>
      <c r="Z39" s="70">
        <f t="shared" si="36"/>
        <v>1181796328571.4299</v>
      </c>
      <c r="AA39" s="70">
        <f t="shared" si="37"/>
        <v>22543057142.857166</v>
      </c>
      <c r="AB39" s="70">
        <f t="shared" si="38"/>
        <v>154429742857.14301</v>
      </c>
      <c r="AC39" s="70">
        <f t="shared" si="39"/>
        <v>72711242857.142929</v>
      </c>
      <c r="AD39" s="70">
        <f t="shared" si="40"/>
        <v>32476671428.571465</v>
      </c>
      <c r="AE39" s="70">
        <f t="shared" si="41"/>
        <v>0</v>
      </c>
      <c r="AF39" s="70">
        <f t="shared" si="10"/>
        <v>1273448442857.1445</v>
      </c>
      <c r="AG39" s="70">
        <f t="shared" si="11"/>
        <v>100074842857.14258</v>
      </c>
      <c r="AH39" s="70">
        <f t="shared" si="42"/>
        <v>1787389371428.5732</v>
      </c>
      <c r="AI39" s="70">
        <f t="shared" si="43"/>
        <v>48524728571.428619</v>
      </c>
      <c r="AJ39" s="70">
        <f t="shared" si="21"/>
        <v>1835914100000.002</v>
      </c>
      <c r="AK39" s="81">
        <f t="shared" si="22"/>
        <v>5.4509545330657064E-2</v>
      </c>
      <c r="AL39" s="70">
        <f t="shared" si="14"/>
        <v>95254300000.000092</v>
      </c>
      <c r="AM39" s="81">
        <f t="shared" si="23"/>
        <v>1.050607089203768</v>
      </c>
      <c r="AN39" s="70">
        <f t="shared" si="24"/>
        <v>4820542857.1424866</v>
      </c>
      <c r="AO39" s="81">
        <f t="shared" si="25"/>
        <v>4.8169377233235729E-2</v>
      </c>
      <c r="AP39" s="81">
        <f t="shared" si="26"/>
        <v>1.1532860117676607</v>
      </c>
    </row>
    <row r="40" spans="1:42">
      <c r="A40" s="48">
        <v>29</v>
      </c>
      <c r="B40" s="297"/>
      <c r="C40" s="299"/>
      <c r="D40" s="300"/>
      <c r="E40" s="102">
        <v>2022</v>
      </c>
      <c r="F40" s="88">
        <v>126686088</v>
      </c>
      <c r="G40" s="88">
        <v>101627297</v>
      </c>
      <c r="H40" s="88">
        <v>2920742</v>
      </c>
      <c r="I40" s="88">
        <v>12733529</v>
      </c>
      <c r="J40" s="88">
        <v>6395044</v>
      </c>
      <c r="K40" s="88">
        <v>2428716</v>
      </c>
      <c r="L40" s="88">
        <v>0</v>
      </c>
      <c r="M40" s="88">
        <f t="shared" si="31"/>
        <v>107473756</v>
      </c>
      <c r="N40" s="88">
        <f t="shared" si="1"/>
        <v>19212332</v>
      </c>
      <c r="O40" s="88">
        <v>133055632</v>
      </c>
      <c r="P40" s="88">
        <v>10839343</v>
      </c>
      <c r="Q40" s="88">
        <f t="shared" si="32"/>
        <v>143894975</v>
      </c>
      <c r="R40" s="93">
        <f t="shared" si="16"/>
        <v>0.133516351074803</v>
      </c>
      <c r="S40" s="88">
        <f t="shared" si="2"/>
        <v>9315786</v>
      </c>
      <c r="T40" s="93">
        <f t="shared" si="17"/>
        <v>2.0623414921725338</v>
      </c>
      <c r="U40" s="88">
        <f t="shared" si="18"/>
        <v>9896546</v>
      </c>
      <c r="V40" s="93">
        <f t="shared" si="19"/>
        <v>0.51511425057614035</v>
      </c>
      <c r="W40" s="93">
        <f t="shared" si="20"/>
        <v>2.7109720938234774</v>
      </c>
      <c r="X40" s="70">
        <v>15625</v>
      </c>
      <c r="Y40" s="70">
        <f t="shared" si="35"/>
        <v>1979470125000</v>
      </c>
      <c r="Z40" s="70">
        <f t="shared" si="36"/>
        <v>1587926515625</v>
      </c>
      <c r="AA40" s="70">
        <f t="shared" si="37"/>
        <v>45636593750</v>
      </c>
      <c r="AB40" s="70">
        <f t="shared" si="38"/>
        <v>198961390625</v>
      </c>
      <c r="AC40" s="70">
        <f t="shared" si="39"/>
        <v>99922562500</v>
      </c>
      <c r="AD40" s="70">
        <f t="shared" si="40"/>
        <v>37948687500</v>
      </c>
      <c r="AE40" s="70">
        <f t="shared" si="41"/>
        <v>0</v>
      </c>
      <c r="AF40" s="70">
        <f t="shared" si="10"/>
        <v>1679277437500</v>
      </c>
      <c r="AG40" s="70">
        <f t="shared" si="11"/>
        <v>300192687500</v>
      </c>
      <c r="AH40" s="70">
        <f t="shared" si="42"/>
        <v>2078994250000</v>
      </c>
      <c r="AI40" s="70">
        <f t="shared" si="43"/>
        <v>169364734375</v>
      </c>
      <c r="AJ40" s="70">
        <f t="shared" si="21"/>
        <v>2248358984375</v>
      </c>
      <c r="AK40" s="81">
        <f t="shared" si="22"/>
        <v>0.133516351074803</v>
      </c>
      <c r="AL40" s="70">
        <f t="shared" si="14"/>
        <v>145559156250</v>
      </c>
      <c r="AM40" s="81">
        <f t="shared" si="23"/>
        <v>2.0623414921725338</v>
      </c>
      <c r="AN40" s="70">
        <f t="shared" si="24"/>
        <v>154633531250</v>
      </c>
      <c r="AO40" s="81">
        <f t="shared" si="25"/>
        <v>0.51511425057614035</v>
      </c>
      <c r="AP40" s="81">
        <f t="shared" si="26"/>
        <v>2.7109720938234774</v>
      </c>
    </row>
    <row r="41" spans="1:42">
      <c r="A41" s="48">
        <v>30</v>
      </c>
      <c r="B41" s="297"/>
      <c r="C41" s="299"/>
      <c r="D41" s="300"/>
      <c r="E41" s="101">
        <v>2023</v>
      </c>
      <c r="F41" s="88">
        <v>203745960</v>
      </c>
      <c r="G41" s="88">
        <v>137806002</v>
      </c>
      <c r="H41" s="88">
        <v>2857477</v>
      </c>
      <c r="I41" s="88">
        <v>17894728</v>
      </c>
      <c r="J41" s="88">
        <v>10315204</v>
      </c>
      <c r="K41" s="88">
        <v>6558576</v>
      </c>
      <c r="L41" s="88">
        <v>0</v>
      </c>
      <c r="M41" s="88">
        <f t="shared" si="31"/>
        <v>149086625</v>
      </c>
      <c r="N41" s="88">
        <f t="shared" si="1"/>
        <v>54659335</v>
      </c>
      <c r="O41" s="88">
        <v>154542286</v>
      </c>
      <c r="P41" s="88">
        <v>27149480</v>
      </c>
      <c r="Q41" s="88">
        <f t="shared" si="32"/>
        <v>181691766</v>
      </c>
      <c r="R41" s="93">
        <f t="shared" si="16"/>
        <v>0.30083550951890686</v>
      </c>
      <c r="S41" s="88">
        <f t="shared" si="2"/>
        <v>13172681</v>
      </c>
      <c r="T41" s="93">
        <f t="shared" si="17"/>
        <v>4.1494464946050087</v>
      </c>
      <c r="U41" s="88">
        <f t="shared" si="18"/>
        <v>41486654</v>
      </c>
      <c r="V41" s="93">
        <f t="shared" si="19"/>
        <v>0.75900400178670302</v>
      </c>
      <c r="W41" s="93">
        <f t="shared" si="20"/>
        <v>5.2092860059106192</v>
      </c>
      <c r="X41" s="70">
        <v>15384.615384615399</v>
      </c>
      <c r="Y41" s="70">
        <f t="shared" si="35"/>
        <v>3134553230769.2339</v>
      </c>
      <c r="Z41" s="70">
        <f t="shared" si="36"/>
        <v>2120092338461.5405</v>
      </c>
      <c r="AA41" s="70">
        <f t="shared" si="37"/>
        <v>43961184615.384659</v>
      </c>
      <c r="AB41" s="70">
        <f t="shared" si="38"/>
        <v>275303507692.30798</v>
      </c>
      <c r="AC41" s="70">
        <f t="shared" si="39"/>
        <v>158695446153.84631</v>
      </c>
      <c r="AD41" s="70">
        <f t="shared" si="40"/>
        <v>100901169230.76933</v>
      </c>
      <c r="AE41" s="70">
        <f t="shared" si="41"/>
        <v>0</v>
      </c>
      <c r="AF41" s="70">
        <f t="shared" si="10"/>
        <v>2293640384615.3872</v>
      </c>
      <c r="AG41" s="70">
        <f t="shared" si="11"/>
        <v>840912846153.84668</v>
      </c>
      <c r="AH41" s="70">
        <f t="shared" si="42"/>
        <v>2377573630769.2329</v>
      </c>
      <c r="AI41" s="70">
        <f t="shared" si="43"/>
        <v>417684307692.30811</v>
      </c>
      <c r="AJ41" s="70">
        <f t="shared" si="21"/>
        <v>2795257938461.541</v>
      </c>
      <c r="AK41" s="81">
        <f t="shared" si="22"/>
        <v>0.30083550951890681</v>
      </c>
      <c r="AL41" s="70">
        <f t="shared" si="14"/>
        <v>202656630769.23096</v>
      </c>
      <c r="AM41" s="81">
        <f t="shared" si="23"/>
        <v>4.1494464946050078</v>
      </c>
      <c r="AN41" s="70">
        <f t="shared" si="24"/>
        <v>638256215384.61572</v>
      </c>
      <c r="AO41" s="81">
        <f t="shared" si="25"/>
        <v>0.75900400178670302</v>
      </c>
      <c r="AP41" s="81">
        <f t="shared" si="26"/>
        <v>5.2092860059106183</v>
      </c>
    </row>
    <row r="42" spans="1:42" ht="15" customHeight="1">
      <c r="A42" s="48">
        <v>31</v>
      </c>
      <c r="B42" s="297">
        <v>11</v>
      </c>
      <c r="C42" s="299" t="s">
        <v>195</v>
      </c>
      <c r="D42" s="300" t="s">
        <v>228</v>
      </c>
      <c r="E42" s="97">
        <v>2021</v>
      </c>
      <c r="F42" s="88">
        <v>1645636804155</v>
      </c>
      <c r="G42" s="88">
        <v>1428582501484</v>
      </c>
      <c r="H42" s="88">
        <v>886779494375</v>
      </c>
      <c r="I42" s="88">
        <v>125915202203</v>
      </c>
      <c r="J42" s="88">
        <v>91271272068</v>
      </c>
      <c r="K42" s="88">
        <v>1464055229</v>
      </c>
      <c r="L42" s="88">
        <v>6489721772</v>
      </c>
      <c r="M42" s="88">
        <f t="shared" si="31"/>
        <v>571421270701</v>
      </c>
      <c r="N42" s="88">
        <f t="shared" si="1"/>
        <v>1074215533454</v>
      </c>
      <c r="O42" s="88">
        <v>484312312632</v>
      </c>
      <c r="P42" s="88">
        <v>18335466460</v>
      </c>
      <c r="Q42" s="88">
        <f t="shared" si="32"/>
        <v>502647779092</v>
      </c>
      <c r="R42" s="93">
        <f t="shared" si="16"/>
        <v>2.137113856136994</v>
      </c>
      <c r="S42" s="88">
        <f t="shared" si="2"/>
        <v>984540488215</v>
      </c>
      <c r="T42" s="93">
        <f t="shared" si="17"/>
        <v>1.091083146211268</v>
      </c>
      <c r="U42" s="88">
        <f t="shared" si="18"/>
        <v>89675045239</v>
      </c>
      <c r="V42" s="93">
        <f t="shared" si="19"/>
        <v>8.3479564804524453E-2</v>
      </c>
      <c r="W42" s="93">
        <f t="shared" si="20"/>
        <v>3.3116765671527864</v>
      </c>
      <c r="X42" s="70"/>
      <c r="Y42" s="70">
        <f t="shared" ref="Y42:AE44" si="44">F42</f>
        <v>1645636804155</v>
      </c>
      <c r="Z42" s="70">
        <f t="shared" si="44"/>
        <v>1428582501484</v>
      </c>
      <c r="AA42" s="70">
        <f t="shared" si="44"/>
        <v>886779494375</v>
      </c>
      <c r="AB42" s="70">
        <f t="shared" si="44"/>
        <v>125915202203</v>
      </c>
      <c r="AC42" s="70">
        <f t="shared" si="44"/>
        <v>91271272068</v>
      </c>
      <c r="AD42" s="70">
        <f t="shared" si="44"/>
        <v>1464055229</v>
      </c>
      <c r="AE42" s="70">
        <f t="shared" si="44"/>
        <v>6489721772</v>
      </c>
      <c r="AF42" s="70">
        <f t="shared" si="10"/>
        <v>571421270701</v>
      </c>
      <c r="AG42" s="70">
        <f t="shared" si="11"/>
        <v>1074215533454</v>
      </c>
      <c r="AH42" s="70">
        <f t="shared" ref="AH42:AI44" si="45">O42</f>
        <v>484312312632</v>
      </c>
      <c r="AI42" s="70">
        <f t="shared" si="45"/>
        <v>18335466460</v>
      </c>
      <c r="AJ42" s="70">
        <f t="shared" si="21"/>
        <v>502647779092</v>
      </c>
      <c r="AK42" s="81">
        <f t="shared" si="22"/>
        <v>2.137113856136994</v>
      </c>
      <c r="AL42" s="70">
        <f t="shared" si="14"/>
        <v>984540488215</v>
      </c>
      <c r="AM42" s="81">
        <f t="shared" si="23"/>
        <v>1.091083146211268</v>
      </c>
      <c r="AN42" s="70">
        <f t="shared" si="24"/>
        <v>89675045239</v>
      </c>
      <c r="AO42" s="81">
        <f t="shared" si="25"/>
        <v>8.3479564804524453E-2</v>
      </c>
      <c r="AP42" s="81">
        <f t="shared" si="26"/>
        <v>3.3116765671527864</v>
      </c>
    </row>
    <row r="43" spans="1:42">
      <c r="A43" s="48">
        <v>32</v>
      </c>
      <c r="B43" s="297"/>
      <c r="C43" s="299"/>
      <c r="D43" s="300"/>
      <c r="E43" s="102">
        <v>2022</v>
      </c>
      <c r="F43" s="88">
        <v>1706092477346</v>
      </c>
      <c r="G43" s="88">
        <v>1494186250323</v>
      </c>
      <c r="H43" s="88">
        <v>925451549405</v>
      </c>
      <c r="I43" s="88">
        <v>113530992041</v>
      </c>
      <c r="J43" s="88">
        <v>81182263935</v>
      </c>
      <c r="K43" s="88">
        <v>4332957742</v>
      </c>
      <c r="L43" s="88">
        <v>1528822545</v>
      </c>
      <c r="M43" s="88">
        <f t="shared" si="31"/>
        <v>603887564221</v>
      </c>
      <c r="N43" s="88">
        <f t="shared" si="1"/>
        <v>1102204913125</v>
      </c>
      <c r="O43" s="88">
        <v>523731475008</v>
      </c>
      <c r="P43" s="88">
        <v>20111351869</v>
      </c>
      <c r="Q43" s="88">
        <f t="shared" si="32"/>
        <v>543842826877</v>
      </c>
      <c r="R43" s="93">
        <f t="shared" si="16"/>
        <v>2.0266975285017113</v>
      </c>
      <c r="S43" s="88">
        <f t="shared" si="2"/>
        <v>1008162635885</v>
      </c>
      <c r="T43" s="93">
        <f t="shared" si="17"/>
        <v>1.093280859548466</v>
      </c>
      <c r="U43" s="88">
        <f t="shared" si="18"/>
        <v>94042277240</v>
      </c>
      <c r="V43" s="93">
        <f t="shared" si="19"/>
        <v>8.5321954311897319E-2</v>
      </c>
      <c r="W43" s="93">
        <f t="shared" si="20"/>
        <v>3.205300342362075</v>
      </c>
      <c r="X43" s="70"/>
      <c r="Y43" s="70">
        <f t="shared" si="44"/>
        <v>1706092477346</v>
      </c>
      <c r="Z43" s="70">
        <f t="shared" si="44"/>
        <v>1494186250323</v>
      </c>
      <c r="AA43" s="70">
        <f t="shared" si="44"/>
        <v>925451549405</v>
      </c>
      <c r="AB43" s="70">
        <f t="shared" si="44"/>
        <v>113530992041</v>
      </c>
      <c r="AC43" s="70">
        <f t="shared" si="44"/>
        <v>81182263935</v>
      </c>
      <c r="AD43" s="70">
        <f t="shared" si="44"/>
        <v>4332957742</v>
      </c>
      <c r="AE43" s="70">
        <f t="shared" si="44"/>
        <v>1528822545</v>
      </c>
      <c r="AF43" s="70">
        <f t="shared" si="10"/>
        <v>603887564221</v>
      </c>
      <c r="AG43" s="70">
        <f t="shared" si="11"/>
        <v>1102204913125</v>
      </c>
      <c r="AH43" s="70">
        <f t="shared" si="45"/>
        <v>523731475008</v>
      </c>
      <c r="AI43" s="70">
        <f t="shared" si="45"/>
        <v>20111351869</v>
      </c>
      <c r="AJ43" s="70">
        <f t="shared" si="21"/>
        <v>543842826877</v>
      </c>
      <c r="AK43" s="81">
        <f t="shared" si="22"/>
        <v>2.0266975285017113</v>
      </c>
      <c r="AL43" s="70">
        <f t="shared" si="14"/>
        <v>1008162635885</v>
      </c>
      <c r="AM43" s="81">
        <f t="shared" si="23"/>
        <v>1.093280859548466</v>
      </c>
      <c r="AN43" s="70">
        <f t="shared" si="24"/>
        <v>94042277240</v>
      </c>
      <c r="AO43" s="81">
        <f t="shared" si="25"/>
        <v>8.5321954311897319E-2</v>
      </c>
      <c r="AP43" s="81">
        <f t="shared" si="26"/>
        <v>3.205300342362075</v>
      </c>
    </row>
    <row r="44" spans="1:42">
      <c r="A44" s="48">
        <v>33</v>
      </c>
      <c r="B44" s="297"/>
      <c r="C44" s="299"/>
      <c r="D44" s="300"/>
      <c r="E44" s="101">
        <v>2023</v>
      </c>
      <c r="F44" s="88">
        <v>1779907291848</v>
      </c>
      <c r="G44" s="88">
        <v>1566750035773</v>
      </c>
      <c r="H44" s="88">
        <v>1045588301860</v>
      </c>
      <c r="I44" s="88">
        <v>119395098700</v>
      </c>
      <c r="J44" s="88">
        <v>77020310801</v>
      </c>
      <c r="K44" s="88">
        <v>4276797465</v>
      </c>
      <c r="L44" s="88">
        <v>7450554345</v>
      </c>
      <c r="M44" s="88">
        <f t="shared" si="31"/>
        <v>560362764932</v>
      </c>
      <c r="N44" s="88">
        <f t="shared" ref="N44:N75" si="46">F44-M44</f>
        <v>1219544526916</v>
      </c>
      <c r="O44" s="88">
        <v>549475940532</v>
      </c>
      <c r="P44" s="88">
        <v>14188438899</v>
      </c>
      <c r="Q44" s="88">
        <f t="shared" si="32"/>
        <v>563664379431</v>
      </c>
      <c r="R44" s="93">
        <f t="shared" si="16"/>
        <v>2.1636004889063396</v>
      </c>
      <c r="S44" s="88">
        <f t="shared" ref="S44:S75" si="47">H44+J44+L44</f>
        <v>1130059167006</v>
      </c>
      <c r="T44" s="93">
        <f t="shared" si="17"/>
        <v>1.0791864377748328</v>
      </c>
      <c r="U44" s="88">
        <f t="shared" si="18"/>
        <v>89485359910</v>
      </c>
      <c r="V44" s="93">
        <f t="shared" si="19"/>
        <v>7.337604977514986E-2</v>
      </c>
      <c r="W44" s="93">
        <f t="shared" si="20"/>
        <v>3.3161629764563223</v>
      </c>
      <c r="X44" s="70"/>
      <c r="Y44" s="70">
        <f t="shared" si="44"/>
        <v>1779907291848</v>
      </c>
      <c r="Z44" s="70">
        <f t="shared" si="44"/>
        <v>1566750035773</v>
      </c>
      <c r="AA44" s="70">
        <f t="shared" si="44"/>
        <v>1045588301860</v>
      </c>
      <c r="AB44" s="70">
        <f t="shared" si="44"/>
        <v>119395098700</v>
      </c>
      <c r="AC44" s="70">
        <f t="shared" si="44"/>
        <v>77020310801</v>
      </c>
      <c r="AD44" s="70">
        <f t="shared" si="44"/>
        <v>4276797465</v>
      </c>
      <c r="AE44" s="70">
        <f t="shared" si="44"/>
        <v>7450554345</v>
      </c>
      <c r="AF44" s="70">
        <f t="shared" ref="AF44:AF75" si="48">Z44+AB44+AD44-AA44-AC44-AE44</f>
        <v>560362764932</v>
      </c>
      <c r="AG44" s="70">
        <f t="shared" ref="AG44:AG75" si="49">Y44-AF44</f>
        <v>1219544526916</v>
      </c>
      <c r="AH44" s="70">
        <f t="shared" si="45"/>
        <v>549475940532</v>
      </c>
      <c r="AI44" s="70">
        <f t="shared" si="45"/>
        <v>14188438899</v>
      </c>
      <c r="AJ44" s="70">
        <f t="shared" si="21"/>
        <v>563664379431</v>
      </c>
      <c r="AK44" s="81">
        <f t="shared" si="22"/>
        <v>2.1636004889063396</v>
      </c>
      <c r="AL44" s="70">
        <f t="shared" ref="AL44:AL75" si="50">AA44+AC44+AE44</f>
        <v>1130059167006</v>
      </c>
      <c r="AM44" s="81">
        <f t="shared" si="23"/>
        <v>1.0791864377748328</v>
      </c>
      <c r="AN44" s="70">
        <f t="shared" si="24"/>
        <v>89485359910</v>
      </c>
      <c r="AO44" s="81">
        <f t="shared" si="25"/>
        <v>7.337604977514986E-2</v>
      </c>
      <c r="AP44" s="81">
        <f t="shared" si="26"/>
        <v>3.3161629764563223</v>
      </c>
    </row>
    <row r="45" spans="1:42">
      <c r="A45" s="48">
        <v>34</v>
      </c>
      <c r="B45" s="297">
        <v>12</v>
      </c>
      <c r="C45" s="299" t="s">
        <v>196</v>
      </c>
      <c r="D45" s="300" t="s">
        <v>229</v>
      </c>
      <c r="E45" s="97">
        <v>2021</v>
      </c>
      <c r="F45" s="88">
        <v>2076813000</v>
      </c>
      <c r="G45" s="88">
        <v>1160280000</v>
      </c>
      <c r="H45" s="88">
        <v>53251000</v>
      </c>
      <c r="I45" s="88">
        <v>24933000</v>
      </c>
      <c r="J45" s="88">
        <v>17025000</v>
      </c>
      <c r="K45" s="88">
        <v>100418000</v>
      </c>
      <c r="L45" s="88">
        <v>31168000</v>
      </c>
      <c r="M45" s="88">
        <f t="shared" si="31"/>
        <v>1184187000</v>
      </c>
      <c r="N45" s="88">
        <f t="shared" si="46"/>
        <v>892626000</v>
      </c>
      <c r="O45" s="88">
        <v>1201559000</v>
      </c>
      <c r="P45" s="88">
        <v>475390000</v>
      </c>
      <c r="Q45" s="88">
        <f t="shared" si="32"/>
        <v>1676949000</v>
      </c>
      <c r="R45" s="93">
        <f t="shared" si="16"/>
        <v>0.53229167971118974</v>
      </c>
      <c r="S45" s="88">
        <f t="shared" si="47"/>
        <v>101444000</v>
      </c>
      <c r="T45" s="93">
        <f t="shared" si="17"/>
        <v>8.799199558377035</v>
      </c>
      <c r="U45" s="88">
        <f t="shared" si="18"/>
        <v>791182000</v>
      </c>
      <c r="V45" s="93">
        <f t="shared" si="19"/>
        <v>0.88635329914208194</v>
      </c>
      <c r="W45" s="93">
        <f t="shared" si="20"/>
        <v>10.217844537230306</v>
      </c>
      <c r="X45" s="70">
        <v>14285.714285714301</v>
      </c>
      <c r="Y45" s="70">
        <f t="shared" ref="Y45:Y53" si="51">F45*X45</f>
        <v>29668757142857.176</v>
      </c>
      <c r="Z45" s="70">
        <f t="shared" ref="Z45:Z53" si="52">G45*X45</f>
        <v>16575428571428.59</v>
      </c>
      <c r="AA45" s="70">
        <f t="shared" ref="AA45:AA53" si="53">H45*X45</f>
        <v>760728571428.57227</v>
      </c>
      <c r="AB45" s="70">
        <f t="shared" ref="AB45:AB53" si="54">I45*X45</f>
        <v>356185714285.71466</v>
      </c>
      <c r="AC45" s="70">
        <f t="shared" ref="AC45:AC53" si="55">J45*X45</f>
        <v>243214285714.28598</v>
      </c>
      <c r="AD45" s="70">
        <f t="shared" ref="AD45:AD53" si="56">K45*X45</f>
        <v>1434542857142.8586</v>
      </c>
      <c r="AE45" s="70">
        <f t="shared" ref="AE45:AE53" si="57">L45*X45</f>
        <v>445257142857.14331</v>
      </c>
      <c r="AF45" s="70">
        <f t="shared" si="48"/>
        <v>16916957142857.166</v>
      </c>
      <c r="AG45" s="70">
        <f t="shared" si="49"/>
        <v>12751800000000.01</v>
      </c>
      <c r="AH45" s="70">
        <f t="shared" ref="AH45:AH53" si="58">O45*X45</f>
        <v>17165128571428.59</v>
      </c>
      <c r="AI45" s="70">
        <f t="shared" ref="AI45:AI53" si="59">P45*X45</f>
        <v>6791285714285.7217</v>
      </c>
      <c r="AJ45" s="70">
        <f t="shared" si="21"/>
        <v>23956414285714.312</v>
      </c>
      <c r="AK45" s="81">
        <f t="shared" si="22"/>
        <v>0.53229167971118962</v>
      </c>
      <c r="AL45" s="70">
        <f t="shared" si="50"/>
        <v>1449200000000.0015</v>
      </c>
      <c r="AM45" s="81">
        <f t="shared" si="23"/>
        <v>8.7991995583770333</v>
      </c>
      <c r="AN45" s="70">
        <f t="shared" si="24"/>
        <v>11302600000000.008</v>
      </c>
      <c r="AO45" s="81">
        <f t="shared" si="25"/>
        <v>0.88635329914208183</v>
      </c>
      <c r="AP45" s="81">
        <f t="shared" si="26"/>
        <v>10.217844537230304</v>
      </c>
    </row>
    <row r="46" spans="1:42">
      <c r="A46" s="48">
        <v>35</v>
      </c>
      <c r="B46" s="297"/>
      <c r="C46" s="299"/>
      <c r="D46" s="300"/>
      <c r="E46" s="102">
        <v>2022</v>
      </c>
      <c r="F46" s="88">
        <v>3636213000</v>
      </c>
      <c r="G46" s="88">
        <v>1741821000</v>
      </c>
      <c r="H46" s="88">
        <v>52330000</v>
      </c>
      <c r="I46" s="88">
        <v>41912000</v>
      </c>
      <c r="J46" s="88">
        <v>21097000</v>
      </c>
      <c r="K46" s="88">
        <v>169764000</v>
      </c>
      <c r="L46" s="88">
        <v>2242000</v>
      </c>
      <c r="M46" s="88">
        <f t="shared" si="31"/>
        <v>1877828000</v>
      </c>
      <c r="N46" s="88">
        <f t="shared" si="46"/>
        <v>1758385000</v>
      </c>
      <c r="O46" s="88">
        <v>1950280000</v>
      </c>
      <c r="P46" s="88">
        <v>1199345000</v>
      </c>
      <c r="Q46" s="88">
        <f t="shared" si="32"/>
        <v>3149625000</v>
      </c>
      <c r="R46" s="93">
        <f t="shared" si="16"/>
        <v>0.55828392268920901</v>
      </c>
      <c r="S46" s="88">
        <f t="shared" si="47"/>
        <v>75669000</v>
      </c>
      <c r="T46" s="93">
        <f t="shared" si="17"/>
        <v>23.237851696203201</v>
      </c>
      <c r="U46" s="88">
        <f t="shared" si="18"/>
        <v>1682716000</v>
      </c>
      <c r="V46" s="93">
        <f t="shared" si="19"/>
        <v>0.95696676211409903</v>
      </c>
      <c r="W46" s="93">
        <f t="shared" si="20"/>
        <v>24.75310238100651</v>
      </c>
      <c r="X46" s="70">
        <v>15625</v>
      </c>
      <c r="Y46" s="70">
        <f t="shared" si="51"/>
        <v>56815828125000</v>
      </c>
      <c r="Z46" s="70">
        <f t="shared" si="52"/>
        <v>27215953125000</v>
      </c>
      <c r="AA46" s="70">
        <f t="shared" si="53"/>
        <v>817656250000</v>
      </c>
      <c r="AB46" s="70">
        <f t="shared" si="54"/>
        <v>654875000000</v>
      </c>
      <c r="AC46" s="70">
        <f t="shared" si="55"/>
        <v>329640625000</v>
      </c>
      <c r="AD46" s="70">
        <f t="shared" si="56"/>
        <v>2652562500000</v>
      </c>
      <c r="AE46" s="70">
        <f t="shared" si="57"/>
        <v>35031250000</v>
      </c>
      <c r="AF46" s="70">
        <f t="shared" si="48"/>
        <v>29341062500000</v>
      </c>
      <c r="AG46" s="70">
        <f t="shared" si="49"/>
        <v>27474765625000</v>
      </c>
      <c r="AH46" s="70">
        <f t="shared" si="58"/>
        <v>30473125000000</v>
      </c>
      <c r="AI46" s="70">
        <f t="shared" si="59"/>
        <v>18739765625000</v>
      </c>
      <c r="AJ46" s="70">
        <f t="shared" si="21"/>
        <v>49212890625000</v>
      </c>
      <c r="AK46" s="81">
        <f t="shared" si="22"/>
        <v>0.55828392268920901</v>
      </c>
      <c r="AL46" s="70">
        <f t="shared" si="50"/>
        <v>1182328125000</v>
      </c>
      <c r="AM46" s="81">
        <f t="shared" si="23"/>
        <v>23.237851696203201</v>
      </c>
      <c r="AN46" s="70">
        <f t="shared" si="24"/>
        <v>26292437500000</v>
      </c>
      <c r="AO46" s="81">
        <f t="shared" si="25"/>
        <v>0.95696676211409903</v>
      </c>
      <c r="AP46" s="81">
        <f t="shared" si="26"/>
        <v>24.75310238100651</v>
      </c>
    </row>
    <row r="47" spans="1:42">
      <c r="A47" s="48">
        <v>36</v>
      </c>
      <c r="B47" s="297"/>
      <c r="C47" s="299"/>
      <c r="D47" s="300"/>
      <c r="E47" s="101">
        <v>2023</v>
      </c>
      <c r="F47" s="88">
        <v>2374315000</v>
      </c>
      <c r="G47" s="88">
        <v>1631773000</v>
      </c>
      <c r="H47" s="88">
        <v>41267000</v>
      </c>
      <c r="I47" s="88">
        <v>42284000</v>
      </c>
      <c r="J47" s="88">
        <v>19727000</v>
      </c>
      <c r="K47" s="88">
        <v>94794000</v>
      </c>
      <c r="L47" s="88">
        <v>2669000</v>
      </c>
      <c r="M47" s="88">
        <f t="shared" si="31"/>
        <v>1705188000</v>
      </c>
      <c r="N47" s="88">
        <f t="shared" si="46"/>
        <v>669127000</v>
      </c>
      <c r="O47" s="88">
        <v>1788540000</v>
      </c>
      <c r="P47" s="88">
        <v>499620000</v>
      </c>
      <c r="Q47" s="88">
        <f t="shared" si="32"/>
        <v>2288160000</v>
      </c>
      <c r="R47" s="93">
        <f t="shared" si="16"/>
        <v>0.29243016222641771</v>
      </c>
      <c r="S47" s="88">
        <f t="shared" si="47"/>
        <v>63663000</v>
      </c>
      <c r="T47" s="93">
        <f t="shared" si="17"/>
        <v>10.510453481614125</v>
      </c>
      <c r="U47" s="88">
        <f t="shared" si="18"/>
        <v>605464000</v>
      </c>
      <c r="V47" s="93">
        <f t="shared" si="19"/>
        <v>0.90485662661946087</v>
      </c>
      <c r="W47" s="93">
        <f t="shared" si="20"/>
        <v>11.707740270460004</v>
      </c>
      <c r="X47" s="70">
        <v>15384.615384615399</v>
      </c>
      <c r="Y47" s="70">
        <f t="shared" si="51"/>
        <v>36527923076923.109</v>
      </c>
      <c r="Z47" s="70">
        <f t="shared" si="52"/>
        <v>25104200000000.023</v>
      </c>
      <c r="AA47" s="70">
        <f t="shared" si="53"/>
        <v>634876923076.92371</v>
      </c>
      <c r="AB47" s="70">
        <f t="shared" si="54"/>
        <v>650523076923.07751</v>
      </c>
      <c r="AC47" s="70">
        <f t="shared" si="55"/>
        <v>303492307692.30798</v>
      </c>
      <c r="AD47" s="70">
        <f t="shared" si="56"/>
        <v>1458369230769.2322</v>
      </c>
      <c r="AE47" s="70">
        <f t="shared" si="57"/>
        <v>41061538461.538498</v>
      </c>
      <c r="AF47" s="70">
        <f t="shared" si="48"/>
        <v>26233661538461.562</v>
      </c>
      <c r="AG47" s="70">
        <f t="shared" si="49"/>
        <v>10294261538461.547</v>
      </c>
      <c r="AH47" s="70">
        <f t="shared" si="58"/>
        <v>27516000000000.027</v>
      </c>
      <c r="AI47" s="70">
        <f t="shared" si="59"/>
        <v>7686461538461.5459</v>
      </c>
      <c r="AJ47" s="70">
        <f t="shared" si="21"/>
        <v>35202461538461.57</v>
      </c>
      <c r="AK47" s="81">
        <f t="shared" si="22"/>
        <v>0.29243016222641771</v>
      </c>
      <c r="AL47" s="70">
        <f t="shared" si="50"/>
        <v>979430769230.77014</v>
      </c>
      <c r="AM47" s="81">
        <f t="shared" si="23"/>
        <v>10.510453481614123</v>
      </c>
      <c r="AN47" s="70">
        <f t="shared" si="24"/>
        <v>9314830769230.7773</v>
      </c>
      <c r="AO47" s="81">
        <f t="shared" si="25"/>
        <v>0.90485662661946098</v>
      </c>
      <c r="AP47" s="81">
        <f t="shared" si="26"/>
        <v>11.707740270460002</v>
      </c>
    </row>
    <row r="48" spans="1:42">
      <c r="A48" s="48">
        <v>37</v>
      </c>
      <c r="B48" s="297">
        <v>13</v>
      </c>
      <c r="C48" s="299" t="s">
        <v>197</v>
      </c>
      <c r="D48" s="300" t="s">
        <v>230</v>
      </c>
      <c r="E48" s="97">
        <v>2021</v>
      </c>
      <c r="F48" s="88">
        <v>3992718000</v>
      </c>
      <c r="G48" s="88">
        <v>2222972000</v>
      </c>
      <c r="H48" s="88">
        <v>89739000</v>
      </c>
      <c r="I48" s="88">
        <v>148858000</v>
      </c>
      <c r="J48" s="88">
        <v>71185000</v>
      </c>
      <c r="K48" s="88">
        <v>36187000</v>
      </c>
      <c r="L48" s="88">
        <v>36109000</v>
      </c>
      <c r="M48" s="88">
        <f t="shared" si="31"/>
        <v>2210984000</v>
      </c>
      <c r="N48" s="88">
        <f t="shared" si="46"/>
        <v>1781734000</v>
      </c>
      <c r="O48" s="88">
        <v>4458315000</v>
      </c>
      <c r="P48" s="88">
        <v>1028593000</v>
      </c>
      <c r="Q48" s="88">
        <f t="shared" si="32"/>
        <v>5486908000</v>
      </c>
      <c r="R48" s="93">
        <f t="shared" si="16"/>
        <v>0.32472459899090711</v>
      </c>
      <c r="S48" s="88">
        <f t="shared" si="47"/>
        <v>197033000</v>
      </c>
      <c r="T48" s="93">
        <f t="shared" si="17"/>
        <v>9.0428202382342047</v>
      </c>
      <c r="U48" s="88">
        <f t="shared" si="18"/>
        <v>1584701000</v>
      </c>
      <c r="V48" s="93">
        <f t="shared" si="19"/>
        <v>0.88941503052644222</v>
      </c>
      <c r="W48" s="93">
        <f t="shared" si="20"/>
        <v>10.256959867751553</v>
      </c>
      <c r="X48" s="70">
        <v>14285.714285714301</v>
      </c>
      <c r="Y48" s="70">
        <f t="shared" si="51"/>
        <v>57038828571428.633</v>
      </c>
      <c r="Z48" s="70">
        <f t="shared" si="52"/>
        <v>31756742857142.891</v>
      </c>
      <c r="AA48" s="70">
        <f t="shared" si="53"/>
        <v>1281985714285.7156</v>
      </c>
      <c r="AB48" s="70">
        <f t="shared" si="54"/>
        <v>2126542857142.8594</v>
      </c>
      <c r="AC48" s="70">
        <f t="shared" si="55"/>
        <v>1016928571428.5725</v>
      </c>
      <c r="AD48" s="70">
        <f t="shared" si="56"/>
        <v>516957142857.14343</v>
      </c>
      <c r="AE48" s="70">
        <f t="shared" si="57"/>
        <v>515842857142.85767</v>
      </c>
      <c r="AF48" s="70">
        <f t="shared" si="48"/>
        <v>31585485714285.746</v>
      </c>
      <c r="AG48" s="70">
        <f t="shared" si="49"/>
        <v>25453342857142.887</v>
      </c>
      <c r="AH48" s="70">
        <f t="shared" si="58"/>
        <v>63690214285714.352</v>
      </c>
      <c r="AI48" s="70">
        <f t="shared" si="59"/>
        <v>14694185714285.73</v>
      </c>
      <c r="AJ48" s="70">
        <f t="shared" si="21"/>
        <v>78384400000000.078</v>
      </c>
      <c r="AK48" s="81">
        <f t="shared" si="22"/>
        <v>0.32472459899090711</v>
      </c>
      <c r="AL48" s="70">
        <f t="shared" si="50"/>
        <v>2814757142857.1455</v>
      </c>
      <c r="AM48" s="81">
        <f t="shared" si="23"/>
        <v>9.0428202382342064</v>
      </c>
      <c r="AN48" s="70">
        <f t="shared" si="24"/>
        <v>22638585714285.742</v>
      </c>
      <c r="AO48" s="81">
        <f t="shared" si="25"/>
        <v>0.88941503052644233</v>
      </c>
      <c r="AP48" s="81">
        <f t="shared" si="26"/>
        <v>10.256959867751554</v>
      </c>
    </row>
    <row r="49" spans="1:42">
      <c r="A49" s="48">
        <v>38</v>
      </c>
      <c r="B49" s="297"/>
      <c r="C49" s="299"/>
      <c r="D49" s="300"/>
      <c r="E49" s="102">
        <v>2022</v>
      </c>
      <c r="F49" s="88">
        <v>8102399000</v>
      </c>
      <c r="G49" s="88">
        <v>3449427000</v>
      </c>
      <c r="H49" s="88">
        <v>114952000</v>
      </c>
      <c r="I49" s="88">
        <v>375490000</v>
      </c>
      <c r="J49" s="88">
        <v>80780000</v>
      </c>
      <c r="K49" s="88">
        <v>125084000</v>
      </c>
      <c r="L49" s="88">
        <v>124955000</v>
      </c>
      <c r="M49" s="88">
        <f t="shared" si="31"/>
        <v>3629314000</v>
      </c>
      <c r="N49" s="88">
        <f t="shared" si="46"/>
        <v>4473085000</v>
      </c>
      <c r="O49" s="88">
        <v>6527338000</v>
      </c>
      <c r="P49" s="88">
        <v>2831123000</v>
      </c>
      <c r="Q49" s="88">
        <f t="shared" si="32"/>
        <v>9358461000</v>
      </c>
      <c r="R49" s="93">
        <f t="shared" si="16"/>
        <v>0.47797228625518662</v>
      </c>
      <c r="S49" s="88">
        <f t="shared" si="47"/>
        <v>320687000</v>
      </c>
      <c r="T49" s="93">
        <f t="shared" si="17"/>
        <v>13.948445057018214</v>
      </c>
      <c r="U49" s="88">
        <f t="shared" si="18"/>
        <v>4152398000</v>
      </c>
      <c r="V49" s="93">
        <f t="shared" si="19"/>
        <v>0.92830742094102836</v>
      </c>
      <c r="W49" s="93">
        <f t="shared" si="20"/>
        <v>15.354724764214428</v>
      </c>
      <c r="X49" s="70">
        <v>15625</v>
      </c>
      <c r="Y49" s="70">
        <f t="shared" si="51"/>
        <v>126599984375000</v>
      </c>
      <c r="Z49" s="70">
        <f t="shared" si="52"/>
        <v>53897296875000</v>
      </c>
      <c r="AA49" s="70">
        <f t="shared" si="53"/>
        <v>1796125000000</v>
      </c>
      <c r="AB49" s="70">
        <f t="shared" si="54"/>
        <v>5867031250000</v>
      </c>
      <c r="AC49" s="70">
        <f t="shared" si="55"/>
        <v>1262187500000</v>
      </c>
      <c r="AD49" s="70">
        <f t="shared" si="56"/>
        <v>1954437500000</v>
      </c>
      <c r="AE49" s="70">
        <f t="shared" si="57"/>
        <v>1952421875000</v>
      </c>
      <c r="AF49" s="70">
        <f t="shared" si="48"/>
        <v>56708031250000</v>
      </c>
      <c r="AG49" s="70">
        <f t="shared" si="49"/>
        <v>69891953125000</v>
      </c>
      <c r="AH49" s="70">
        <f t="shared" si="58"/>
        <v>101989656250000</v>
      </c>
      <c r="AI49" s="70">
        <f t="shared" si="59"/>
        <v>44236296875000</v>
      </c>
      <c r="AJ49" s="70">
        <f t="shared" si="21"/>
        <v>146225953125000</v>
      </c>
      <c r="AK49" s="81">
        <f t="shared" si="22"/>
        <v>0.47797228625518662</v>
      </c>
      <c r="AL49" s="70">
        <f t="shared" si="50"/>
        <v>5010734375000</v>
      </c>
      <c r="AM49" s="81">
        <f t="shared" si="23"/>
        <v>13.948445057018214</v>
      </c>
      <c r="AN49" s="70">
        <f t="shared" si="24"/>
        <v>64881218750000</v>
      </c>
      <c r="AO49" s="81">
        <f t="shared" si="25"/>
        <v>0.92830742094102836</v>
      </c>
      <c r="AP49" s="81">
        <f t="shared" si="26"/>
        <v>15.354724764214428</v>
      </c>
    </row>
    <row r="50" spans="1:42">
      <c r="A50" s="48">
        <v>39</v>
      </c>
      <c r="B50" s="297"/>
      <c r="C50" s="299"/>
      <c r="D50" s="300"/>
      <c r="E50" s="101">
        <v>2023</v>
      </c>
      <c r="F50" s="88">
        <v>6517556000</v>
      </c>
      <c r="G50" s="88">
        <v>3980272000</v>
      </c>
      <c r="H50" s="88">
        <v>129222000</v>
      </c>
      <c r="I50" s="88">
        <v>343939000</v>
      </c>
      <c r="J50" s="88">
        <v>104128000</v>
      </c>
      <c r="K50" s="88">
        <v>104240000</v>
      </c>
      <c r="L50" s="88">
        <v>104050000</v>
      </c>
      <c r="M50" s="88">
        <f t="shared" si="31"/>
        <v>4091051000</v>
      </c>
      <c r="N50" s="88">
        <f t="shared" si="46"/>
        <v>2426505000</v>
      </c>
      <c r="O50" s="88">
        <v>7408750000</v>
      </c>
      <c r="P50" s="88">
        <v>1854878000</v>
      </c>
      <c r="Q50" s="88">
        <f t="shared" si="32"/>
        <v>9263628000</v>
      </c>
      <c r="R50" s="93">
        <f t="shared" si="16"/>
        <v>0.26193895091642283</v>
      </c>
      <c r="S50" s="88">
        <f t="shared" si="47"/>
        <v>337400000</v>
      </c>
      <c r="T50" s="93">
        <f t="shared" si="17"/>
        <v>7.1917753408417306</v>
      </c>
      <c r="U50" s="88">
        <f t="shared" si="18"/>
        <v>2089105000</v>
      </c>
      <c r="V50" s="93">
        <f t="shared" si="19"/>
        <v>0.86095227497985782</v>
      </c>
      <c r="W50" s="93">
        <f t="shared" si="20"/>
        <v>8.314666566738012</v>
      </c>
      <c r="X50" s="70">
        <v>15384.615384615399</v>
      </c>
      <c r="Y50" s="70">
        <f t="shared" si="51"/>
        <v>100270092307692.41</v>
      </c>
      <c r="Z50" s="70">
        <f t="shared" si="52"/>
        <v>61234953846153.906</v>
      </c>
      <c r="AA50" s="70">
        <f t="shared" si="53"/>
        <v>1988030769230.7712</v>
      </c>
      <c r="AB50" s="70">
        <f t="shared" si="54"/>
        <v>5291369230769.2354</v>
      </c>
      <c r="AC50" s="70">
        <f t="shared" si="55"/>
        <v>1601969230769.2322</v>
      </c>
      <c r="AD50" s="70">
        <f t="shared" si="56"/>
        <v>1603692307692.3093</v>
      </c>
      <c r="AE50" s="70">
        <f t="shared" si="57"/>
        <v>1600769230769.2322</v>
      </c>
      <c r="AF50" s="70">
        <f t="shared" si="48"/>
        <v>62939246153846.211</v>
      </c>
      <c r="AG50" s="70">
        <f t="shared" si="49"/>
        <v>37330846153846.195</v>
      </c>
      <c r="AH50" s="70">
        <f t="shared" si="58"/>
        <v>113980769230769.34</v>
      </c>
      <c r="AI50" s="70">
        <f t="shared" si="59"/>
        <v>28536584615384.645</v>
      </c>
      <c r="AJ50" s="70">
        <f t="shared" si="21"/>
        <v>142517353846154</v>
      </c>
      <c r="AK50" s="81">
        <f t="shared" si="22"/>
        <v>0.26193895091642283</v>
      </c>
      <c r="AL50" s="70">
        <f t="shared" si="50"/>
        <v>5190769230769.2354</v>
      </c>
      <c r="AM50" s="81">
        <f t="shared" si="23"/>
        <v>7.1917753408417324</v>
      </c>
      <c r="AN50" s="70">
        <f t="shared" si="24"/>
        <v>32140076923076.961</v>
      </c>
      <c r="AO50" s="81">
        <f t="shared" si="25"/>
        <v>0.86095227497985793</v>
      </c>
      <c r="AP50" s="81">
        <f t="shared" si="26"/>
        <v>8.3146665667380137</v>
      </c>
    </row>
    <row r="51" spans="1:42" ht="15" customHeight="1">
      <c r="A51" s="48">
        <v>40</v>
      </c>
      <c r="B51" s="297">
        <v>14</v>
      </c>
      <c r="C51" s="299" t="s">
        <v>198</v>
      </c>
      <c r="D51" s="300" t="s">
        <v>231</v>
      </c>
      <c r="E51" s="97">
        <v>2021</v>
      </c>
      <c r="F51" s="88">
        <v>2852219928</v>
      </c>
      <c r="G51" s="88">
        <v>951138146</v>
      </c>
      <c r="H51" s="88">
        <v>50078790</v>
      </c>
      <c r="I51" s="88">
        <v>38177057</v>
      </c>
      <c r="J51" s="88">
        <v>26435129</v>
      </c>
      <c r="K51" s="88">
        <v>0</v>
      </c>
      <c r="L51" s="88">
        <v>0</v>
      </c>
      <c r="M51" s="88">
        <f t="shared" si="31"/>
        <v>912801284</v>
      </c>
      <c r="N51" s="88">
        <f t="shared" si="46"/>
        <v>1939418644</v>
      </c>
      <c r="O51" s="88">
        <v>1862906374</v>
      </c>
      <c r="P51" s="88">
        <v>1265957342</v>
      </c>
      <c r="Q51" s="88">
        <f t="shared" si="32"/>
        <v>3128863716</v>
      </c>
      <c r="R51" s="93">
        <f t="shared" si="16"/>
        <v>0.61984759325963557</v>
      </c>
      <c r="S51" s="88">
        <f t="shared" si="47"/>
        <v>76513919</v>
      </c>
      <c r="T51" s="93">
        <f t="shared" si="17"/>
        <v>25.347265822313975</v>
      </c>
      <c r="U51" s="88">
        <f t="shared" si="18"/>
        <v>1862904725</v>
      </c>
      <c r="V51" s="93">
        <f t="shared" si="19"/>
        <v>0.96054801306736326</v>
      </c>
      <c r="W51" s="93">
        <f t="shared" si="20"/>
        <v>26.927661428640974</v>
      </c>
      <c r="X51" s="70">
        <v>14285.714285714301</v>
      </c>
      <c r="Y51" s="70">
        <f t="shared" si="51"/>
        <v>40745998971428.617</v>
      </c>
      <c r="Z51" s="70">
        <f t="shared" si="52"/>
        <v>13587687800000.014</v>
      </c>
      <c r="AA51" s="70">
        <f t="shared" si="53"/>
        <v>715411285714.2865</v>
      </c>
      <c r="AB51" s="70">
        <f t="shared" si="54"/>
        <v>545386528571.42914</v>
      </c>
      <c r="AC51" s="70">
        <f t="shared" si="55"/>
        <v>377644700000.00043</v>
      </c>
      <c r="AD51" s="70">
        <f t="shared" si="56"/>
        <v>0</v>
      </c>
      <c r="AE51" s="70">
        <f t="shared" si="57"/>
        <v>0</v>
      </c>
      <c r="AF51" s="70">
        <f t="shared" si="48"/>
        <v>13040018342857.156</v>
      </c>
      <c r="AG51" s="70">
        <f t="shared" si="49"/>
        <v>27705980628571.461</v>
      </c>
      <c r="AH51" s="70">
        <f t="shared" si="58"/>
        <v>26612948200000.027</v>
      </c>
      <c r="AI51" s="70">
        <f t="shared" si="59"/>
        <v>18085104885714.305</v>
      </c>
      <c r="AJ51" s="70">
        <f t="shared" si="21"/>
        <v>44698053085714.328</v>
      </c>
      <c r="AK51" s="81">
        <f t="shared" si="22"/>
        <v>0.61984759325963579</v>
      </c>
      <c r="AL51" s="70">
        <f t="shared" si="50"/>
        <v>1093055985714.2869</v>
      </c>
      <c r="AM51" s="81">
        <f t="shared" si="23"/>
        <v>25.347265822313979</v>
      </c>
      <c r="AN51" s="70">
        <f t="shared" si="24"/>
        <v>26612924642857.176</v>
      </c>
      <c r="AO51" s="81">
        <f t="shared" si="25"/>
        <v>0.96054801306736337</v>
      </c>
      <c r="AP51" s="81">
        <f t="shared" si="26"/>
        <v>26.927661428640977</v>
      </c>
    </row>
    <row r="52" spans="1:42">
      <c r="A52" s="48">
        <v>41</v>
      </c>
      <c r="B52" s="297"/>
      <c r="C52" s="299"/>
      <c r="D52" s="300"/>
      <c r="E52" s="102">
        <v>2022</v>
      </c>
      <c r="F52" s="88">
        <v>4703622038</v>
      </c>
      <c r="G52" s="88">
        <v>1543553155</v>
      </c>
      <c r="H52" s="88">
        <v>61114525</v>
      </c>
      <c r="I52" s="88">
        <v>77495451</v>
      </c>
      <c r="J52" s="88">
        <v>64376874</v>
      </c>
      <c r="K52" s="88">
        <v>0</v>
      </c>
      <c r="L52" s="88">
        <v>0</v>
      </c>
      <c r="M52" s="88">
        <f t="shared" si="31"/>
        <v>1495557207</v>
      </c>
      <c r="N52" s="88">
        <f t="shared" si="46"/>
        <v>3208064831</v>
      </c>
      <c r="O52" s="88">
        <v>1995290547</v>
      </c>
      <c r="P52" s="88">
        <v>2301605547</v>
      </c>
      <c r="Q52" s="88">
        <f t="shared" si="32"/>
        <v>4296896094</v>
      </c>
      <c r="R52" s="93">
        <f t="shared" si="16"/>
        <v>0.7466005136776761</v>
      </c>
      <c r="S52" s="88">
        <f t="shared" si="47"/>
        <v>125491399</v>
      </c>
      <c r="T52" s="93">
        <f t="shared" si="17"/>
        <v>25.564021570912601</v>
      </c>
      <c r="U52" s="88">
        <f t="shared" si="18"/>
        <v>3082573432</v>
      </c>
      <c r="V52" s="93">
        <f t="shared" si="19"/>
        <v>0.9608825240103136</v>
      </c>
      <c r="W52" s="93">
        <f t="shared" si="20"/>
        <v>27.271504608600591</v>
      </c>
      <c r="X52" s="70">
        <v>15625</v>
      </c>
      <c r="Y52" s="70">
        <f t="shared" si="51"/>
        <v>73494094343750</v>
      </c>
      <c r="Z52" s="70">
        <f t="shared" si="52"/>
        <v>24118018046875</v>
      </c>
      <c r="AA52" s="70">
        <f t="shared" si="53"/>
        <v>954914453125</v>
      </c>
      <c r="AB52" s="70">
        <f t="shared" si="54"/>
        <v>1210866421875</v>
      </c>
      <c r="AC52" s="70">
        <f t="shared" si="55"/>
        <v>1005888656250</v>
      </c>
      <c r="AD52" s="70">
        <f t="shared" si="56"/>
        <v>0</v>
      </c>
      <c r="AE52" s="70">
        <f t="shared" si="57"/>
        <v>0</v>
      </c>
      <c r="AF52" s="70">
        <f t="shared" si="48"/>
        <v>23368081359375</v>
      </c>
      <c r="AG52" s="70">
        <f t="shared" si="49"/>
        <v>50126012984375</v>
      </c>
      <c r="AH52" s="70">
        <f t="shared" si="58"/>
        <v>31176414796875</v>
      </c>
      <c r="AI52" s="70">
        <f t="shared" si="59"/>
        <v>35962586671875</v>
      </c>
      <c r="AJ52" s="70">
        <f t="shared" si="21"/>
        <v>67139001468750</v>
      </c>
      <c r="AK52" s="81">
        <f t="shared" si="22"/>
        <v>0.7466005136776761</v>
      </c>
      <c r="AL52" s="70">
        <f t="shared" si="50"/>
        <v>1960803109375</v>
      </c>
      <c r="AM52" s="81">
        <f t="shared" si="23"/>
        <v>25.564021570912601</v>
      </c>
      <c r="AN52" s="70">
        <f t="shared" si="24"/>
        <v>48165209875000</v>
      </c>
      <c r="AO52" s="81">
        <f t="shared" si="25"/>
        <v>0.9608825240103136</v>
      </c>
      <c r="AP52" s="81">
        <f t="shared" si="26"/>
        <v>27.271504608600591</v>
      </c>
    </row>
    <row r="53" spans="1:42">
      <c r="A53" s="48">
        <v>42</v>
      </c>
      <c r="B53" s="297"/>
      <c r="C53" s="299"/>
      <c r="D53" s="300"/>
      <c r="E53" s="101">
        <v>2023</v>
      </c>
      <c r="F53" s="88">
        <v>3581375403</v>
      </c>
      <c r="G53" s="88">
        <v>1917152140</v>
      </c>
      <c r="H53" s="88">
        <v>110111945</v>
      </c>
      <c r="I53" s="88">
        <v>85491675</v>
      </c>
      <c r="J53" s="88">
        <v>67752111</v>
      </c>
      <c r="K53" s="88">
        <v>0</v>
      </c>
      <c r="L53" s="88">
        <v>0</v>
      </c>
      <c r="M53" s="88">
        <f t="shared" si="31"/>
        <v>1824779759</v>
      </c>
      <c r="N53" s="88">
        <f t="shared" si="46"/>
        <v>1756595644</v>
      </c>
      <c r="O53" s="88">
        <v>1978818202</v>
      </c>
      <c r="P53" s="88">
        <v>1279580842</v>
      </c>
      <c r="Q53" s="88">
        <f t="shared" si="32"/>
        <v>3258399044</v>
      </c>
      <c r="R53" s="93">
        <f t="shared" si="16"/>
        <v>0.5390977655835576</v>
      </c>
      <c r="S53" s="88">
        <f t="shared" si="47"/>
        <v>177864056</v>
      </c>
      <c r="T53" s="93">
        <f t="shared" si="17"/>
        <v>9.8760574986550402</v>
      </c>
      <c r="U53" s="88">
        <f t="shared" si="18"/>
        <v>1578731588</v>
      </c>
      <c r="V53" s="93">
        <f t="shared" si="19"/>
        <v>0.89874502045617055</v>
      </c>
      <c r="W53" s="93">
        <f t="shared" si="20"/>
        <v>11.313900284694768</v>
      </c>
      <c r="X53" s="70">
        <v>15384.615384615399</v>
      </c>
      <c r="Y53" s="70">
        <f t="shared" si="51"/>
        <v>55098083123076.977</v>
      </c>
      <c r="Z53" s="70">
        <f t="shared" si="52"/>
        <v>29494648307692.336</v>
      </c>
      <c r="AA53" s="70">
        <f t="shared" si="53"/>
        <v>1694029923076.9248</v>
      </c>
      <c r="AB53" s="70">
        <f t="shared" si="54"/>
        <v>1315256538461.5398</v>
      </c>
      <c r="AC53" s="70">
        <f t="shared" si="55"/>
        <v>1042340169230.7703</v>
      </c>
      <c r="AD53" s="70">
        <f t="shared" si="56"/>
        <v>0</v>
      </c>
      <c r="AE53" s="70">
        <f t="shared" si="57"/>
        <v>0</v>
      </c>
      <c r="AF53" s="70">
        <f t="shared" si="48"/>
        <v>28073534753846.18</v>
      </c>
      <c r="AG53" s="70">
        <f t="shared" si="49"/>
        <v>27024548369230.797</v>
      </c>
      <c r="AH53" s="70">
        <f t="shared" si="58"/>
        <v>30443356953846.184</v>
      </c>
      <c r="AI53" s="70">
        <f t="shared" si="59"/>
        <v>19685859107692.328</v>
      </c>
      <c r="AJ53" s="70">
        <f t="shared" si="21"/>
        <v>50129216061538.516</v>
      </c>
      <c r="AK53" s="81">
        <f t="shared" si="22"/>
        <v>0.53909776558355749</v>
      </c>
      <c r="AL53" s="70">
        <f t="shared" si="50"/>
        <v>2736370092307.6953</v>
      </c>
      <c r="AM53" s="81">
        <f t="shared" si="23"/>
        <v>9.8760574986550402</v>
      </c>
      <c r="AN53" s="70">
        <f t="shared" si="24"/>
        <v>24288178276923.102</v>
      </c>
      <c r="AO53" s="81">
        <f t="shared" si="25"/>
        <v>0.89874502045617055</v>
      </c>
      <c r="AP53" s="81">
        <f t="shared" si="26"/>
        <v>11.313900284694768</v>
      </c>
    </row>
    <row r="54" spans="1:42">
      <c r="A54" s="48">
        <v>43</v>
      </c>
      <c r="B54" s="297">
        <v>15</v>
      </c>
      <c r="C54" s="299" t="s">
        <v>199</v>
      </c>
      <c r="D54" s="300" t="s">
        <v>232</v>
      </c>
      <c r="E54" s="97">
        <v>2021</v>
      </c>
      <c r="F54" s="88">
        <v>8136563000000</v>
      </c>
      <c r="G54" s="88">
        <v>7491069000000</v>
      </c>
      <c r="H54" s="88">
        <v>1062464000000</v>
      </c>
      <c r="I54" s="88">
        <v>328202000000</v>
      </c>
      <c r="J54" s="88">
        <v>214222000000</v>
      </c>
      <c r="K54" s="88">
        <v>2064000000</v>
      </c>
      <c r="L54" s="88">
        <v>0</v>
      </c>
      <c r="M54" s="88">
        <f t="shared" si="31"/>
        <v>6544649000000</v>
      </c>
      <c r="N54" s="88">
        <f t="shared" si="46"/>
        <v>1591914000000</v>
      </c>
      <c r="O54" s="88">
        <v>3778134000000</v>
      </c>
      <c r="P54" s="88">
        <v>108852000000</v>
      </c>
      <c r="Q54" s="88">
        <f t="shared" si="32"/>
        <v>3886986000000</v>
      </c>
      <c r="R54" s="93">
        <f t="shared" si="16"/>
        <v>0.40954971281090286</v>
      </c>
      <c r="S54" s="88">
        <f t="shared" si="47"/>
        <v>1276686000000</v>
      </c>
      <c r="T54" s="93">
        <f t="shared" si="17"/>
        <v>1.2469111433821629</v>
      </c>
      <c r="U54" s="88">
        <f t="shared" si="18"/>
        <v>315228000000</v>
      </c>
      <c r="V54" s="93">
        <f t="shared" si="19"/>
        <v>0.1980182346533795</v>
      </c>
      <c r="W54" s="93">
        <f t="shared" si="20"/>
        <v>1.8544790908464452</v>
      </c>
      <c r="X54" s="70"/>
      <c r="Y54" s="70">
        <f t="shared" ref="Y54:AE56" si="60">F54</f>
        <v>8136563000000</v>
      </c>
      <c r="Z54" s="70">
        <f t="shared" si="60"/>
        <v>7491069000000</v>
      </c>
      <c r="AA54" s="70">
        <f t="shared" si="60"/>
        <v>1062464000000</v>
      </c>
      <c r="AB54" s="70">
        <f t="shared" si="60"/>
        <v>328202000000</v>
      </c>
      <c r="AC54" s="70">
        <f t="shared" si="60"/>
        <v>214222000000</v>
      </c>
      <c r="AD54" s="70">
        <f t="shared" si="60"/>
        <v>2064000000</v>
      </c>
      <c r="AE54" s="70">
        <f t="shared" si="60"/>
        <v>0</v>
      </c>
      <c r="AF54" s="70">
        <f t="shared" si="48"/>
        <v>6544649000000</v>
      </c>
      <c r="AG54" s="70">
        <f t="shared" si="49"/>
        <v>1591914000000</v>
      </c>
      <c r="AH54" s="70">
        <f t="shared" ref="AH54:AI56" si="61">O54</f>
        <v>3778134000000</v>
      </c>
      <c r="AI54" s="70">
        <f t="shared" si="61"/>
        <v>108852000000</v>
      </c>
      <c r="AJ54" s="70">
        <f t="shared" si="21"/>
        <v>3886986000000</v>
      </c>
      <c r="AK54" s="81">
        <f t="shared" si="22"/>
        <v>0.40954971281090286</v>
      </c>
      <c r="AL54" s="70">
        <f t="shared" si="50"/>
        <v>1276686000000</v>
      </c>
      <c r="AM54" s="81">
        <f t="shared" si="23"/>
        <v>1.2469111433821629</v>
      </c>
      <c r="AN54" s="70">
        <f t="shared" si="24"/>
        <v>315228000000</v>
      </c>
      <c r="AO54" s="81">
        <f t="shared" si="25"/>
        <v>0.1980182346533795</v>
      </c>
      <c r="AP54" s="81">
        <f t="shared" si="26"/>
        <v>1.8544790908464452</v>
      </c>
    </row>
    <row r="55" spans="1:42">
      <c r="A55" s="48">
        <v>44</v>
      </c>
      <c r="B55" s="297"/>
      <c r="C55" s="299"/>
      <c r="D55" s="300"/>
      <c r="E55" s="102">
        <v>2022</v>
      </c>
      <c r="F55" s="88">
        <v>12305690000000</v>
      </c>
      <c r="G55" s="88">
        <v>11393357000000</v>
      </c>
      <c r="H55" s="88">
        <v>1425436000000</v>
      </c>
      <c r="I55" s="88">
        <v>409160000000</v>
      </c>
      <c r="J55" s="88">
        <v>292504000000</v>
      </c>
      <c r="K55" s="88">
        <v>5158000000</v>
      </c>
      <c r="L55" s="88">
        <v>0</v>
      </c>
      <c r="M55" s="88">
        <f t="shared" si="31"/>
        <v>10089735000000</v>
      </c>
      <c r="N55" s="88">
        <f t="shared" si="46"/>
        <v>2215955000000</v>
      </c>
      <c r="O55" s="88">
        <v>4117211000000</v>
      </c>
      <c r="P55" s="88">
        <v>378058000000</v>
      </c>
      <c r="Q55" s="88">
        <f t="shared" si="32"/>
        <v>4495269000000</v>
      </c>
      <c r="R55" s="93">
        <f t="shared" si="16"/>
        <v>0.49295270205186831</v>
      </c>
      <c r="S55" s="88">
        <f t="shared" si="47"/>
        <v>1717940000000</v>
      </c>
      <c r="T55" s="93">
        <f t="shared" si="17"/>
        <v>1.2898907994458479</v>
      </c>
      <c r="U55" s="88">
        <f t="shared" si="18"/>
        <v>498015000000</v>
      </c>
      <c r="V55" s="93">
        <f t="shared" si="19"/>
        <v>0.22474057460553126</v>
      </c>
      <c r="W55" s="93">
        <f t="shared" si="20"/>
        <v>2.0075840761032473</v>
      </c>
      <c r="X55" s="70"/>
      <c r="Y55" s="70">
        <f t="shared" si="60"/>
        <v>12305690000000</v>
      </c>
      <c r="Z55" s="70">
        <f t="shared" si="60"/>
        <v>11393357000000</v>
      </c>
      <c r="AA55" s="70">
        <f t="shared" si="60"/>
        <v>1425436000000</v>
      </c>
      <c r="AB55" s="70">
        <f t="shared" si="60"/>
        <v>409160000000</v>
      </c>
      <c r="AC55" s="70">
        <f t="shared" si="60"/>
        <v>292504000000</v>
      </c>
      <c r="AD55" s="70">
        <f t="shared" si="60"/>
        <v>5158000000</v>
      </c>
      <c r="AE55" s="70">
        <f t="shared" si="60"/>
        <v>0</v>
      </c>
      <c r="AF55" s="70">
        <f t="shared" si="48"/>
        <v>10089735000000</v>
      </c>
      <c r="AG55" s="70">
        <f t="shared" si="49"/>
        <v>2215955000000</v>
      </c>
      <c r="AH55" s="70">
        <f t="shared" si="61"/>
        <v>4117211000000</v>
      </c>
      <c r="AI55" s="70">
        <f t="shared" si="61"/>
        <v>378058000000</v>
      </c>
      <c r="AJ55" s="70">
        <f t="shared" si="21"/>
        <v>4495269000000</v>
      </c>
      <c r="AK55" s="81">
        <f t="shared" si="22"/>
        <v>0.49295270205186831</v>
      </c>
      <c r="AL55" s="70">
        <f t="shared" si="50"/>
        <v>1717940000000</v>
      </c>
      <c r="AM55" s="81">
        <f t="shared" si="23"/>
        <v>1.2898907994458479</v>
      </c>
      <c r="AN55" s="70">
        <f t="shared" si="24"/>
        <v>498015000000</v>
      </c>
      <c r="AO55" s="81">
        <f t="shared" si="25"/>
        <v>0.22474057460553126</v>
      </c>
      <c r="AP55" s="81">
        <f t="shared" si="26"/>
        <v>2.0075840761032473</v>
      </c>
    </row>
    <row r="56" spans="1:42">
      <c r="A56" s="48">
        <v>45</v>
      </c>
      <c r="B56" s="297"/>
      <c r="C56" s="299"/>
      <c r="D56" s="300"/>
      <c r="E56" s="101">
        <v>2023</v>
      </c>
      <c r="F56" s="88">
        <v>12564391000000</v>
      </c>
      <c r="G56" s="88">
        <v>11394689000000</v>
      </c>
      <c r="H56" s="88">
        <v>1803640000000</v>
      </c>
      <c r="I56" s="88">
        <v>492488000000</v>
      </c>
      <c r="J56" s="88">
        <v>380399000000</v>
      </c>
      <c r="K56" s="88">
        <v>7562000000</v>
      </c>
      <c r="L56" s="88">
        <v>0</v>
      </c>
      <c r="M56" s="88">
        <f t="shared" si="31"/>
        <v>9710700000000</v>
      </c>
      <c r="N56" s="88">
        <f t="shared" si="46"/>
        <v>2853691000000</v>
      </c>
      <c r="O56" s="88">
        <v>4416068000000</v>
      </c>
      <c r="P56" s="88">
        <v>503131000000</v>
      </c>
      <c r="Q56" s="88">
        <f t="shared" si="32"/>
        <v>4919199000000</v>
      </c>
      <c r="R56" s="93">
        <f t="shared" si="16"/>
        <v>0.58011294115159806</v>
      </c>
      <c r="S56" s="88">
        <f t="shared" si="47"/>
        <v>2184039000000</v>
      </c>
      <c r="T56" s="93">
        <f t="shared" si="17"/>
        <v>1.3066117409075571</v>
      </c>
      <c r="U56" s="88">
        <f t="shared" si="18"/>
        <v>669652000000</v>
      </c>
      <c r="V56" s="93">
        <f t="shared" si="19"/>
        <v>0.23466170654075721</v>
      </c>
      <c r="W56" s="93">
        <f t="shared" si="20"/>
        <v>2.121386388599912</v>
      </c>
      <c r="X56" s="70"/>
      <c r="Y56" s="70">
        <f t="shared" si="60"/>
        <v>12564391000000</v>
      </c>
      <c r="Z56" s="70">
        <f t="shared" si="60"/>
        <v>11394689000000</v>
      </c>
      <c r="AA56" s="70">
        <f t="shared" si="60"/>
        <v>1803640000000</v>
      </c>
      <c r="AB56" s="70">
        <f t="shared" si="60"/>
        <v>492488000000</v>
      </c>
      <c r="AC56" s="70">
        <f t="shared" si="60"/>
        <v>380399000000</v>
      </c>
      <c r="AD56" s="70">
        <f t="shared" si="60"/>
        <v>7562000000</v>
      </c>
      <c r="AE56" s="70">
        <f t="shared" si="60"/>
        <v>0</v>
      </c>
      <c r="AF56" s="70">
        <f t="shared" si="48"/>
        <v>9710700000000</v>
      </c>
      <c r="AG56" s="70">
        <f t="shared" si="49"/>
        <v>2853691000000</v>
      </c>
      <c r="AH56" s="70">
        <f t="shared" si="61"/>
        <v>4416068000000</v>
      </c>
      <c r="AI56" s="70">
        <f t="shared" si="61"/>
        <v>503131000000</v>
      </c>
      <c r="AJ56" s="70">
        <f t="shared" si="21"/>
        <v>4919199000000</v>
      </c>
      <c r="AK56" s="81">
        <f t="shared" si="22"/>
        <v>0.58011294115159806</v>
      </c>
      <c r="AL56" s="70">
        <f t="shared" si="50"/>
        <v>2184039000000</v>
      </c>
      <c r="AM56" s="81">
        <f t="shared" si="23"/>
        <v>1.3066117409075571</v>
      </c>
      <c r="AN56" s="70">
        <f t="shared" si="24"/>
        <v>669652000000</v>
      </c>
      <c r="AO56" s="81">
        <f t="shared" si="25"/>
        <v>0.23466170654075721</v>
      </c>
      <c r="AP56" s="81">
        <f t="shared" si="26"/>
        <v>2.121386388599912</v>
      </c>
    </row>
    <row r="57" spans="1:42" ht="15" customHeight="1">
      <c r="A57" s="48">
        <v>46</v>
      </c>
      <c r="B57" s="297">
        <v>16</v>
      </c>
      <c r="C57" s="299" t="s">
        <v>200</v>
      </c>
      <c r="D57" s="300" t="s">
        <v>233</v>
      </c>
      <c r="E57" s="97">
        <v>2021</v>
      </c>
      <c r="F57" s="88">
        <v>3069161119</v>
      </c>
      <c r="G57" s="88">
        <v>2151039318</v>
      </c>
      <c r="H57" s="88">
        <v>48306186</v>
      </c>
      <c r="I57" s="88">
        <v>145401075</v>
      </c>
      <c r="J57" s="88">
        <v>51927841</v>
      </c>
      <c r="K57" s="88">
        <v>36378157</v>
      </c>
      <c r="L57" s="88">
        <v>12064608</v>
      </c>
      <c r="M57" s="88">
        <f t="shared" si="31"/>
        <v>2220519915</v>
      </c>
      <c r="N57" s="88">
        <f t="shared" si="46"/>
        <v>848641204</v>
      </c>
      <c r="O57" s="88">
        <v>883713665</v>
      </c>
      <c r="P57" s="88">
        <v>63316596</v>
      </c>
      <c r="Q57" s="88">
        <f t="shared" si="32"/>
        <v>947030261</v>
      </c>
      <c r="R57" s="93">
        <f t="shared" si="16"/>
        <v>0.8961078002976296</v>
      </c>
      <c r="S57" s="88">
        <f t="shared" si="47"/>
        <v>112298635</v>
      </c>
      <c r="T57" s="93">
        <f t="shared" si="17"/>
        <v>7.557003733838795</v>
      </c>
      <c r="U57" s="88">
        <f t="shared" si="18"/>
        <v>736342569</v>
      </c>
      <c r="V57" s="93">
        <f t="shared" si="19"/>
        <v>0.86767242213707074</v>
      </c>
      <c r="W57" s="93">
        <f t="shared" si="20"/>
        <v>9.3207839562734947</v>
      </c>
      <c r="X57" s="70">
        <v>14285.714285714301</v>
      </c>
      <c r="Y57" s="70">
        <f t="shared" ref="Y57:Y95" si="62">F57*X57</f>
        <v>43845158842857.187</v>
      </c>
      <c r="Z57" s="70">
        <f t="shared" ref="Z57:Z95" si="63">G57*X57</f>
        <v>30729133114285.746</v>
      </c>
      <c r="AA57" s="70">
        <f t="shared" ref="AA57:AA95" si="64">H57*X57</f>
        <v>690088371428.57214</v>
      </c>
      <c r="AB57" s="70">
        <f t="shared" ref="AB57:AB95" si="65">I57*X57</f>
        <v>2077158214285.7166</v>
      </c>
      <c r="AC57" s="70">
        <f t="shared" ref="AC57:AC95" si="66">J57*X57</f>
        <v>741826300000.00073</v>
      </c>
      <c r="AD57" s="70">
        <f t="shared" ref="AD57:AD95" si="67">K57*X57</f>
        <v>519687957142.85767</v>
      </c>
      <c r="AE57" s="70">
        <f t="shared" ref="AE57:AE95" si="68">L57*X57</f>
        <v>172351542857.14304</v>
      </c>
      <c r="AF57" s="70">
        <f t="shared" si="48"/>
        <v>31721713071428.605</v>
      </c>
      <c r="AG57" s="70">
        <f t="shared" si="49"/>
        <v>12123445771428.582</v>
      </c>
      <c r="AH57" s="70">
        <f t="shared" ref="AH57:AH95" si="69">O57*X57</f>
        <v>12624480928571.441</v>
      </c>
      <c r="AI57" s="70">
        <f t="shared" ref="AI57:AI95" si="70">P57*X57</f>
        <v>904522800000.00098</v>
      </c>
      <c r="AJ57" s="70">
        <f t="shared" si="21"/>
        <v>13529003728571.441</v>
      </c>
      <c r="AK57" s="81">
        <f t="shared" si="22"/>
        <v>0.89610780029762949</v>
      </c>
      <c r="AL57" s="70">
        <f t="shared" si="50"/>
        <v>1604266214285.7158</v>
      </c>
      <c r="AM57" s="81">
        <f t="shared" si="23"/>
        <v>7.5570037338387941</v>
      </c>
      <c r="AN57" s="70">
        <f t="shared" si="24"/>
        <v>10519179557142.867</v>
      </c>
      <c r="AO57" s="81">
        <f t="shared" si="25"/>
        <v>0.86767242213707085</v>
      </c>
      <c r="AP57" s="81">
        <f t="shared" si="26"/>
        <v>9.3207839562734947</v>
      </c>
    </row>
    <row r="58" spans="1:42">
      <c r="A58" s="48">
        <v>47</v>
      </c>
      <c r="B58" s="297"/>
      <c r="C58" s="299"/>
      <c r="D58" s="300"/>
      <c r="E58" s="102">
        <v>2022</v>
      </c>
      <c r="F58" s="88">
        <v>4334910725</v>
      </c>
      <c r="G58" s="88">
        <v>2884098670</v>
      </c>
      <c r="H58" s="88">
        <v>52802612</v>
      </c>
      <c r="I58" s="88">
        <v>240725758</v>
      </c>
      <c r="J58" s="88">
        <v>76217280</v>
      </c>
      <c r="K58" s="88">
        <v>66452852</v>
      </c>
      <c r="L58" s="88">
        <v>23998360</v>
      </c>
      <c r="M58" s="88">
        <f t="shared" si="31"/>
        <v>3038259028</v>
      </c>
      <c r="N58" s="88">
        <f t="shared" si="46"/>
        <v>1296651697</v>
      </c>
      <c r="O58" s="88">
        <v>1340173963</v>
      </c>
      <c r="P58" s="88">
        <v>510776097</v>
      </c>
      <c r="Q58" s="88">
        <f t="shared" si="32"/>
        <v>1850950060</v>
      </c>
      <c r="R58" s="93">
        <f t="shared" si="16"/>
        <v>0.7005330532796763</v>
      </c>
      <c r="S58" s="88">
        <f t="shared" si="47"/>
        <v>153018252</v>
      </c>
      <c r="T58" s="93">
        <f t="shared" si="17"/>
        <v>8.473836813924656</v>
      </c>
      <c r="U58" s="88">
        <f t="shared" si="18"/>
        <v>1143633445</v>
      </c>
      <c r="V58" s="93">
        <f t="shared" si="19"/>
        <v>0.88198970289860346</v>
      </c>
      <c r="W58" s="93">
        <f t="shared" si="20"/>
        <v>10.056359570102936</v>
      </c>
      <c r="X58" s="70">
        <v>15625</v>
      </c>
      <c r="Y58" s="70">
        <f t="shared" si="62"/>
        <v>67732980078125</v>
      </c>
      <c r="Z58" s="70">
        <f t="shared" si="63"/>
        <v>45064041718750</v>
      </c>
      <c r="AA58" s="70">
        <f t="shared" si="64"/>
        <v>825040812500</v>
      </c>
      <c r="AB58" s="70">
        <f t="shared" si="65"/>
        <v>3761339968750</v>
      </c>
      <c r="AC58" s="70">
        <f t="shared" si="66"/>
        <v>1190895000000</v>
      </c>
      <c r="AD58" s="70">
        <f t="shared" si="67"/>
        <v>1038325812500</v>
      </c>
      <c r="AE58" s="70">
        <f t="shared" si="68"/>
        <v>374974375000</v>
      </c>
      <c r="AF58" s="70">
        <f t="shared" si="48"/>
        <v>47472797312500</v>
      </c>
      <c r="AG58" s="70">
        <f t="shared" si="49"/>
        <v>20260182765625</v>
      </c>
      <c r="AH58" s="70">
        <f t="shared" si="69"/>
        <v>20940218171875</v>
      </c>
      <c r="AI58" s="70">
        <f t="shared" si="70"/>
        <v>7980876515625</v>
      </c>
      <c r="AJ58" s="70">
        <f t="shared" si="21"/>
        <v>28921094687500</v>
      </c>
      <c r="AK58" s="81">
        <f t="shared" si="22"/>
        <v>0.7005330532796763</v>
      </c>
      <c r="AL58" s="70">
        <f t="shared" si="50"/>
        <v>2390910187500</v>
      </c>
      <c r="AM58" s="81">
        <f t="shared" si="23"/>
        <v>8.473836813924656</v>
      </c>
      <c r="AN58" s="70">
        <f t="shared" si="24"/>
        <v>17869272578125</v>
      </c>
      <c r="AO58" s="81">
        <f t="shared" si="25"/>
        <v>0.88198970289860346</v>
      </c>
      <c r="AP58" s="81">
        <f t="shared" si="26"/>
        <v>10.056359570102936</v>
      </c>
    </row>
    <row r="59" spans="1:42">
      <c r="A59" s="48">
        <v>48</v>
      </c>
      <c r="B59" s="297"/>
      <c r="C59" s="299"/>
      <c r="D59" s="300"/>
      <c r="E59" s="101">
        <v>2023</v>
      </c>
      <c r="F59" s="88">
        <v>3026839190</v>
      </c>
      <c r="G59" s="88">
        <v>2474863205</v>
      </c>
      <c r="H59" s="88">
        <v>61991206</v>
      </c>
      <c r="I59" s="88">
        <v>239780249</v>
      </c>
      <c r="J59" s="88">
        <v>64701465</v>
      </c>
      <c r="K59" s="88">
        <v>46588788</v>
      </c>
      <c r="L59" s="88">
        <v>24017740</v>
      </c>
      <c r="M59" s="88">
        <f t="shared" si="31"/>
        <v>2610521831</v>
      </c>
      <c r="N59" s="88">
        <f t="shared" si="46"/>
        <v>416317359</v>
      </c>
      <c r="O59" s="88">
        <v>1377137450</v>
      </c>
      <c r="P59" s="88">
        <v>151043091</v>
      </c>
      <c r="Q59" s="88">
        <f t="shared" si="32"/>
        <v>1528180541</v>
      </c>
      <c r="R59" s="93">
        <f t="shared" si="16"/>
        <v>0.27242681596218543</v>
      </c>
      <c r="S59" s="88">
        <f t="shared" si="47"/>
        <v>150710411</v>
      </c>
      <c r="T59" s="93">
        <f t="shared" si="17"/>
        <v>2.7623662906738407</v>
      </c>
      <c r="U59" s="88">
        <f t="shared" si="18"/>
        <v>265606948</v>
      </c>
      <c r="V59" s="93">
        <f t="shared" si="19"/>
        <v>0.63799152799679437</v>
      </c>
      <c r="W59" s="93">
        <f t="shared" si="20"/>
        <v>3.6727846346328201</v>
      </c>
      <c r="X59" s="70">
        <v>15384.615384615399</v>
      </c>
      <c r="Y59" s="70">
        <f t="shared" si="62"/>
        <v>46566756769230.812</v>
      </c>
      <c r="Z59" s="70">
        <f t="shared" si="63"/>
        <v>38074818538461.578</v>
      </c>
      <c r="AA59" s="70">
        <f t="shared" si="64"/>
        <v>953710861538.4624</v>
      </c>
      <c r="AB59" s="70">
        <f t="shared" si="65"/>
        <v>3688926907692.311</v>
      </c>
      <c r="AC59" s="70">
        <f t="shared" si="66"/>
        <v>995407153846.15479</v>
      </c>
      <c r="AD59" s="70">
        <f t="shared" si="67"/>
        <v>716750584615.38525</v>
      </c>
      <c r="AE59" s="70">
        <f t="shared" si="68"/>
        <v>369503692307.69269</v>
      </c>
      <c r="AF59" s="70">
        <f t="shared" si="48"/>
        <v>40161874323076.961</v>
      </c>
      <c r="AG59" s="70">
        <f t="shared" si="49"/>
        <v>6404882446153.8516</v>
      </c>
      <c r="AH59" s="70">
        <f t="shared" si="69"/>
        <v>21186730000000.02</v>
      </c>
      <c r="AI59" s="70">
        <f t="shared" si="70"/>
        <v>2323739861538.4639</v>
      </c>
      <c r="AJ59" s="70">
        <f t="shared" si="21"/>
        <v>23510469861538.484</v>
      </c>
      <c r="AK59" s="81">
        <f t="shared" si="22"/>
        <v>0.27242681596218543</v>
      </c>
      <c r="AL59" s="70">
        <f t="shared" si="50"/>
        <v>2318621707692.3101</v>
      </c>
      <c r="AM59" s="81">
        <f t="shared" si="23"/>
        <v>2.7623662906738402</v>
      </c>
      <c r="AN59" s="70">
        <f t="shared" si="24"/>
        <v>4086260738461.5415</v>
      </c>
      <c r="AO59" s="81">
        <f t="shared" si="25"/>
        <v>0.63799152799679437</v>
      </c>
      <c r="AP59" s="81">
        <f t="shared" si="26"/>
        <v>3.6727846346328201</v>
      </c>
    </row>
    <row r="60" spans="1:42" ht="15" customHeight="1">
      <c r="A60" s="48">
        <v>49</v>
      </c>
      <c r="B60" s="297">
        <v>17</v>
      </c>
      <c r="C60" s="299" t="s">
        <v>201</v>
      </c>
      <c r="D60" s="300" t="s">
        <v>234</v>
      </c>
      <c r="E60" s="97">
        <v>2021</v>
      </c>
      <c r="F60" s="88">
        <v>2164946288</v>
      </c>
      <c r="G60" s="88">
        <v>1262829289</v>
      </c>
      <c r="H60" s="88">
        <v>17111836</v>
      </c>
      <c r="I60" s="88">
        <v>152223783</v>
      </c>
      <c r="J60" s="88">
        <v>77016061</v>
      </c>
      <c r="K60" s="88">
        <v>250905553</v>
      </c>
      <c r="L60" s="88">
        <v>5320527</v>
      </c>
      <c r="M60" s="88">
        <f t="shared" si="31"/>
        <v>1566510201</v>
      </c>
      <c r="N60" s="88">
        <f t="shared" si="46"/>
        <v>598436087</v>
      </c>
      <c r="O60" s="88">
        <v>1821257119</v>
      </c>
      <c r="P60" s="88">
        <v>265337533</v>
      </c>
      <c r="Q60" s="88">
        <f t="shared" si="32"/>
        <v>2086594652</v>
      </c>
      <c r="R60" s="93">
        <f t="shared" si="16"/>
        <v>0.28680035503129431</v>
      </c>
      <c r="S60" s="88">
        <f t="shared" si="47"/>
        <v>99448424</v>
      </c>
      <c r="T60" s="93">
        <f t="shared" si="17"/>
        <v>6.0175522439651736</v>
      </c>
      <c r="U60" s="88">
        <f t="shared" si="18"/>
        <v>498987663</v>
      </c>
      <c r="V60" s="93">
        <f t="shared" si="19"/>
        <v>0.83381947352382846</v>
      </c>
      <c r="W60" s="93">
        <f t="shared" si="20"/>
        <v>7.1381720725202964</v>
      </c>
      <c r="X60" s="70">
        <v>14285.714285714301</v>
      </c>
      <c r="Y60" s="70">
        <f t="shared" si="62"/>
        <v>30927804114285.746</v>
      </c>
      <c r="Z60" s="70">
        <f t="shared" si="63"/>
        <v>18040418414285.734</v>
      </c>
      <c r="AA60" s="70">
        <f t="shared" si="64"/>
        <v>244454800000.00024</v>
      </c>
      <c r="AB60" s="70">
        <f t="shared" si="65"/>
        <v>2174625471428.5737</v>
      </c>
      <c r="AC60" s="70">
        <f t="shared" si="66"/>
        <v>1100229442857.144</v>
      </c>
      <c r="AD60" s="70">
        <f t="shared" si="67"/>
        <v>3584365042857.1465</v>
      </c>
      <c r="AE60" s="70">
        <f t="shared" si="68"/>
        <v>76007528571.42865</v>
      </c>
      <c r="AF60" s="70">
        <f t="shared" si="48"/>
        <v>22378717157142.879</v>
      </c>
      <c r="AG60" s="70">
        <f t="shared" si="49"/>
        <v>8549086957142.8672</v>
      </c>
      <c r="AH60" s="70">
        <f t="shared" si="69"/>
        <v>26017958842857.172</v>
      </c>
      <c r="AI60" s="70">
        <f t="shared" si="70"/>
        <v>3790536185714.2896</v>
      </c>
      <c r="AJ60" s="70">
        <f t="shared" si="21"/>
        <v>29808495028571.461</v>
      </c>
      <c r="AK60" s="81">
        <f t="shared" si="22"/>
        <v>0.28680035503129436</v>
      </c>
      <c r="AL60" s="70">
        <f t="shared" si="50"/>
        <v>1420691771428.573</v>
      </c>
      <c r="AM60" s="81">
        <f t="shared" si="23"/>
        <v>6.0175522439651736</v>
      </c>
      <c r="AN60" s="70">
        <f t="shared" si="24"/>
        <v>7128395185714.2939</v>
      </c>
      <c r="AO60" s="81">
        <f t="shared" si="25"/>
        <v>0.83381947352382846</v>
      </c>
      <c r="AP60" s="81">
        <f t="shared" si="26"/>
        <v>7.1381720725202964</v>
      </c>
    </row>
    <row r="61" spans="1:42">
      <c r="A61" s="48">
        <v>50</v>
      </c>
      <c r="B61" s="297"/>
      <c r="C61" s="299"/>
      <c r="D61" s="300"/>
      <c r="E61" s="102">
        <v>2022</v>
      </c>
      <c r="F61" s="88">
        <v>5956105798</v>
      </c>
      <c r="G61" s="88">
        <v>3318073368</v>
      </c>
      <c r="H61" s="88">
        <v>17190133</v>
      </c>
      <c r="I61" s="88">
        <v>361813656</v>
      </c>
      <c r="J61" s="88">
        <v>76788605</v>
      </c>
      <c r="K61" s="88">
        <v>498320021</v>
      </c>
      <c r="L61" s="88">
        <v>6237918</v>
      </c>
      <c r="M61" s="88">
        <f t="shared" si="31"/>
        <v>4077990389</v>
      </c>
      <c r="N61" s="88">
        <f t="shared" si="46"/>
        <v>1878115409</v>
      </c>
      <c r="O61" s="88">
        <v>3057985347</v>
      </c>
      <c r="P61" s="88">
        <v>1298163594</v>
      </c>
      <c r="Q61" s="88">
        <f t="shared" si="32"/>
        <v>4356148941</v>
      </c>
      <c r="R61" s="93">
        <f t="shared" si="16"/>
        <v>0.43114122919976622</v>
      </c>
      <c r="S61" s="88">
        <f t="shared" si="47"/>
        <v>100216656</v>
      </c>
      <c r="T61" s="93">
        <f t="shared" si="17"/>
        <v>18.740551560610843</v>
      </c>
      <c r="U61" s="88">
        <f t="shared" si="18"/>
        <v>1777898753</v>
      </c>
      <c r="V61" s="93">
        <f t="shared" si="19"/>
        <v>0.9466397775558637</v>
      </c>
      <c r="W61" s="93">
        <f t="shared" si="20"/>
        <v>20.118332567366473</v>
      </c>
      <c r="X61" s="70">
        <v>15625</v>
      </c>
      <c r="Y61" s="70">
        <f t="shared" si="62"/>
        <v>93064153093750</v>
      </c>
      <c r="Z61" s="70">
        <f t="shared" si="63"/>
        <v>51844896375000</v>
      </c>
      <c r="AA61" s="70">
        <f t="shared" si="64"/>
        <v>268595828125</v>
      </c>
      <c r="AB61" s="70">
        <f t="shared" si="65"/>
        <v>5653338375000</v>
      </c>
      <c r="AC61" s="70">
        <f t="shared" si="66"/>
        <v>1199821953125</v>
      </c>
      <c r="AD61" s="70">
        <f t="shared" si="67"/>
        <v>7786250328125</v>
      </c>
      <c r="AE61" s="70">
        <f t="shared" si="68"/>
        <v>97467468750</v>
      </c>
      <c r="AF61" s="70">
        <f t="shared" si="48"/>
        <v>63718599828125</v>
      </c>
      <c r="AG61" s="70">
        <f t="shared" si="49"/>
        <v>29345553265625</v>
      </c>
      <c r="AH61" s="70">
        <f t="shared" si="69"/>
        <v>47781021046875</v>
      </c>
      <c r="AI61" s="70">
        <f t="shared" si="70"/>
        <v>20283806156250</v>
      </c>
      <c r="AJ61" s="70">
        <f t="shared" si="21"/>
        <v>68064827203125</v>
      </c>
      <c r="AK61" s="81">
        <f t="shared" si="22"/>
        <v>0.43114122919976622</v>
      </c>
      <c r="AL61" s="70">
        <f t="shared" si="50"/>
        <v>1565885250000</v>
      </c>
      <c r="AM61" s="81">
        <f t="shared" si="23"/>
        <v>18.740551560610843</v>
      </c>
      <c r="AN61" s="70">
        <f t="shared" si="24"/>
        <v>27779668015625</v>
      </c>
      <c r="AO61" s="81">
        <f t="shared" si="25"/>
        <v>0.9466397775558637</v>
      </c>
      <c r="AP61" s="81">
        <f t="shared" si="26"/>
        <v>20.118332567366473</v>
      </c>
    </row>
    <row r="62" spans="1:42">
      <c r="A62" s="48">
        <v>51</v>
      </c>
      <c r="B62" s="297"/>
      <c r="C62" s="299"/>
      <c r="D62" s="300"/>
      <c r="E62" s="101">
        <v>2023</v>
      </c>
      <c r="F62" s="88">
        <v>5014659972</v>
      </c>
      <c r="G62" s="88">
        <v>2942400531</v>
      </c>
      <c r="H62" s="88">
        <v>17812841</v>
      </c>
      <c r="I62" s="88">
        <v>310477954</v>
      </c>
      <c r="J62" s="88">
        <v>48591795</v>
      </c>
      <c r="K62" s="88">
        <v>506572541</v>
      </c>
      <c r="L62" s="88">
        <v>9435788</v>
      </c>
      <c r="M62" s="88">
        <f t="shared" si="31"/>
        <v>3683610602</v>
      </c>
      <c r="N62" s="88">
        <f t="shared" si="46"/>
        <v>1331049370</v>
      </c>
      <c r="O62" s="88">
        <v>1720815186</v>
      </c>
      <c r="P62" s="88">
        <v>865313519</v>
      </c>
      <c r="Q62" s="88">
        <f t="shared" si="32"/>
        <v>2586128705</v>
      </c>
      <c r="R62" s="93">
        <f t="shared" si="16"/>
        <v>0.51468798417749284</v>
      </c>
      <c r="S62" s="88">
        <f t="shared" si="47"/>
        <v>75840424</v>
      </c>
      <c r="T62" s="93">
        <f t="shared" si="17"/>
        <v>17.550658340201263</v>
      </c>
      <c r="U62" s="88">
        <f t="shared" si="18"/>
        <v>1255208946</v>
      </c>
      <c r="V62" s="93">
        <f t="shared" si="19"/>
        <v>0.94302208039060187</v>
      </c>
      <c r="W62" s="93">
        <f t="shared" si="20"/>
        <v>19.008368404769357</v>
      </c>
      <c r="X62" s="70">
        <v>15384.615384615399</v>
      </c>
      <c r="Y62" s="70">
        <f t="shared" si="62"/>
        <v>77148614953846.234</v>
      </c>
      <c r="Z62" s="70">
        <f t="shared" si="63"/>
        <v>45267700476923.117</v>
      </c>
      <c r="AA62" s="70">
        <f t="shared" si="64"/>
        <v>274043707692.30795</v>
      </c>
      <c r="AB62" s="70">
        <f t="shared" si="65"/>
        <v>4776583907692.3125</v>
      </c>
      <c r="AC62" s="70">
        <f t="shared" si="66"/>
        <v>747566076923.07764</v>
      </c>
      <c r="AD62" s="70">
        <f t="shared" si="67"/>
        <v>7793423707692.3154</v>
      </c>
      <c r="AE62" s="70">
        <f t="shared" si="68"/>
        <v>145165969230.76938</v>
      </c>
      <c r="AF62" s="70">
        <f t="shared" si="48"/>
        <v>56670932338461.594</v>
      </c>
      <c r="AG62" s="70">
        <f t="shared" si="49"/>
        <v>20477682615384.641</v>
      </c>
      <c r="AH62" s="70">
        <f t="shared" si="69"/>
        <v>26474079784615.41</v>
      </c>
      <c r="AI62" s="70">
        <f t="shared" si="70"/>
        <v>13312515676923.09</v>
      </c>
      <c r="AJ62" s="70">
        <f t="shared" si="21"/>
        <v>39786595461538.5</v>
      </c>
      <c r="AK62" s="81">
        <f t="shared" si="22"/>
        <v>0.51468798417749295</v>
      </c>
      <c r="AL62" s="70">
        <f t="shared" si="50"/>
        <v>1166775753846.155</v>
      </c>
      <c r="AM62" s="81">
        <f t="shared" si="23"/>
        <v>17.550658340201267</v>
      </c>
      <c r="AN62" s="70">
        <f t="shared" si="24"/>
        <v>19310906861538.484</v>
      </c>
      <c r="AO62" s="81">
        <f t="shared" si="25"/>
        <v>0.94302208039060187</v>
      </c>
      <c r="AP62" s="81">
        <f t="shared" si="26"/>
        <v>19.00836840476936</v>
      </c>
    </row>
    <row r="63" spans="1:42" ht="15" customHeight="1">
      <c r="A63" s="48">
        <v>52</v>
      </c>
      <c r="B63" s="297">
        <v>18</v>
      </c>
      <c r="C63" s="299" t="s">
        <v>316</v>
      </c>
      <c r="D63" s="300" t="s">
        <v>235</v>
      </c>
      <c r="E63" s="97">
        <v>2021</v>
      </c>
      <c r="F63" s="88">
        <v>65586242</v>
      </c>
      <c r="G63" s="88">
        <v>17377859</v>
      </c>
      <c r="H63" s="88">
        <v>24000</v>
      </c>
      <c r="I63" s="88">
        <v>5136903</v>
      </c>
      <c r="J63" s="88">
        <v>3354233</v>
      </c>
      <c r="K63" s="88">
        <v>0</v>
      </c>
      <c r="L63" s="88">
        <v>0</v>
      </c>
      <c r="M63" s="88">
        <f t="shared" si="31"/>
        <v>19136529</v>
      </c>
      <c r="N63" s="88">
        <f t="shared" si="46"/>
        <v>46449713</v>
      </c>
      <c r="O63" s="88">
        <v>405577690</v>
      </c>
      <c r="P63" s="88">
        <v>21892727</v>
      </c>
      <c r="Q63" s="88">
        <f t="shared" si="32"/>
        <v>427470417</v>
      </c>
      <c r="R63" s="93">
        <f t="shared" si="16"/>
        <v>0.10866181881306654</v>
      </c>
      <c r="S63" s="88">
        <f t="shared" si="47"/>
        <v>3378233</v>
      </c>
      <c r="T63" s="93">
        <f t="shared" si="17"/>
        <v>13.749706725379806</v>
      </c>
      <c r="U63" s="88">
        <f t="shared" si="18"/>
        <v>43071480</v>
      </c>
      <c r="V63" s="93">
        <f t="shared" si="19"/>
        <v>0.92727117603503817</v>
      </c>
      <c r="W63" s="93">
        <f t="shared" si="20"/>
        <v>14.785639720227911</v>
      </c>
      <c r="X63" s="70">
        <v>14285.714285714301</v>
      </c>
      <c r="Y63" s="70">
        <f t="shared" si="62"/>
        <v>936946314285.71533</v>
      </c>
      <c r="Z63" s="70">
        <f t="shared" si="63"/>
        <v>248255128571.42883</v>
      </c>
      <c r="AA63" s="70">
        <f t="shared" si="64"/>
        <v>342857142.85714322</v>
      </c>
      <c r="AB63" s="70">
        <f t="shared" si="65"/>
        <v>73384328571.42865</v>
      </c>
      <c r="AC63" s="70">
        <f t="shared" si="66"/>
        <v>47917614285.714333</v>
      </c>
      <c r="AD63" s="70">
        <f t="shared" si="67"/>
        <v>0</v>
      </c>
      <c r="AE63" s="70">
        <f t="shared" si="68"/>
        <v>0</v>
      </c>
      <c r="AF63" s="70">
        <f t="shared" si="48"/>
        <v>273378985714.28604</v>
      </c>
      <c r="AG63" s="70">
        <f t="shared" si="49"/>
        <v>663567328571.42932</v>
      </c>
      <c r="AH63" s="70">
        <f t="shared" si="69"/>
        <v>5793967000000.0059</v>
      </c>
      <c r="AI63" s="70">
        <f t="shared" si="70"/>
        <v>312753242857.14319</v>
      </c>
      <c r="AJ63" s="70">
        <f t="shared" si="21"/>
        <v>6106720242857.1494</v>
      </c>
      <c r="AK63" s="81">
        <f t="shared" si="22"/>
        <v>0.10866181881306655</v>
      </c>
      <c r="AL63" s="70">
        <f t="shared" si="50"/>
        <v>48260471428.571472</v>
      </c>
      <c r="AM63" s="81">
        <f t="shared" si="23"/>
        <v>13.749706725379809</v>
      </c>
      <c r="AN63" s="70">
        <f t="shared" si="24"/>
        <v>615306857142.85791</v>
      </c>
      <c r="AO63" s="81">
        <f t="shared" si="25"/>
        <v>0.92727117603503828</v>
      </c>
      <c r="AP63" s="81">
        <f t="shared" si="26"/>
        <v>14.785639720227914</v>
      </c>
    </row>
    <row r="64" spans="1:42">
      <c r="A64" s="48">
        <v>53</v>
      </c>
      <c r="B64" s="297"/>
      <c r="C64" s="299"/>
      <c r="D64" s="300"/>
      <c r="E64" s="102">
        <v>2022</v>
      </c>
      <c r="F64" s="88">
        <v>43722840</v>
      </c>
      <c r="G64" s="88">
        <v>23115032</v>
      </c>
      <c r="H64" s="88">
        <v>24000</v>
      </c>
      <c r="I64" s="88">
        <v>8091125</v>
      </c>
      <c r="J64" s="88">
        <v>3170041</v>
      </c>
      <c r="K64" s="88">
        <v>0</v>
      </c>
      <c r="L64" s="88">
        <v>0</v>
      </c>
      <c r="M64" s="88">
        <f t="shared" si="31"/>
        <v>28012116</v>
      </c>
      <c r="N64" s="88">
        <f t="shared" si="46"/>
        <v>15710724</v>
      </c>
      <c r="O64" s="88">
        <v>536208863</v>
      </c>
      <c r="P64" s="88">
        <v>14370041</v>
      </c>
      <c r="Q64" s="88">
        <f t="shared" si="32"/>
        <v>550578904</v>
      </c>
      <c r="R64" s="93">
        <f t="shared" si="16"/>
        <v>2.853491822127642E-2</v>
      </c>
      <c r="S64" s="88">
        <f t="shared" si="47"/>
        <v>3194041</v>
      </c>
      <c r="T64" s="93">
        <f t="shared" si="17"/>
        <v>4.9187609050729151</v>
      </c>
      <c r="U64" s="88">
        <f t="shared" si="18"/>
        <v>12516683</v>
      </c>
      <c r="V64" s="93">
        <f t="shared" si="19"/>
        <v>0.79669676585242033</v>
      </c>
      <c r="W64" s="93">
        <f t="shared" si="20"/>
        <v>5.7439925891466119</v>
      </c>
      <c r="X64" s="70">
        <v>15625</v>
      </c>
      <c r="Y64" s="70">
        <f t="shared" si="62"/>
        <v>683169375000</v>
      </c>
      <c r="Z64" s="70">
        <f t="shared" si="63"/>
        <v>361172375000</v>
      </c>
      <c r="AA64" s="70">
        <f t="shared" si="64"/>
        <v>375000000</v>
      </c>
      <c r="AB64" s="70">
        <f t="shared" si="65"/>
        <v>126423828125</v>
      </c>
      <c r="AC64" s="70">
        <f t="shared" si="66"/>
        <v>49531890625</v>
      </c>
      <c r="AD64" s="70">
        <f t="shared" si="67"/>
        <v>0</v>
      </c>
      <c r="AE64" s="70">
        <f t="shared" si="68"/>
        <v>0</v>
      </c>
      <c r="AF64" s="70">
        <f t="shared" si="48"/>
        <v>437689312500</v>
      </c>
      <c r="AG64" s="70">
        <f t="shared" si="49"/>
        <v>245480062500</v>
      </c>
      <c r="AH64" s="70">
        <f t="shared" si="69"/>
        <v>8378263484375</v>
      </c>
      <c r="AI64" s="70">
        <f t="shared" si="70"/>
        <v>224531890625</v>
      </c>
      <c r="AJ64" s="70">
        <f t="shared" si="21"/>
        <v>8602795375000</v>
      </c>
      <c r="AK64" s="81">
        <f t="shared" si="22"/>
        <v>2.853491822127642E-2</v>
      </c>
      <c r="AL64" s="70">
        <f t="shared" si="50"/>
        <v>49906890625</v>
      </c>
      <c r="AM64" s="81">
        <f t="shared" si="23"/>
        <v>4.9187609050729151</v>
      </c>
      <c r="AN64" s="70">
        <f t="shared" si="24"/>
        <v>195573171875</v>
      </c>
      <c r="AO64" s="81">
        <f t="shared" si="25"/>
        <v>0.79669676585242033</v>
      </c>
      <c r="AP64" s="81">
        <f t="shared" si="26"/>
        <v>5.7439925891466119</v>
      </c>
    </row>
    <row r="65" spans="1:42">
      <c r="A65" s="48">
        <v>54</v>
      </c>
      <c r="B65" s="297"/>
      <c r="C65" s="299"/>
      <c r="D65" s="300"/>
      <c r="E65" s="101">
        <v>2023</v>
      </c>
      <c r="F65" s="88">
        <v>651059654</v>
      </c>
      <c r="G65" s="88">
        <v>521283031</v>
      </c>
      <c r="H65" s="88">
        <v>97809</v>
      </c>
      <c r="I65" s="88">
        <v>16914164</v>
      </c>
      <c r="J65" s="88">
        <v>6546961</v>
      </c>
      <c r="K65" s="88">
        <v>0</v>
      </c>
      <c r="L65" s="88">
        <v>0</v>
      </c>
      <c r="M65" s="88">
        <f t="shared" ref="M65:M96" si="71">(G65+I65+K65)-(H65+J65+L65)</f>
        <v>531552425</v>
      </c>
      <c r="N65" s="88">
        <f t="shared" si="46"/>
        <v>119507229</v>
      </c>
      <c r="O65" s="88">
        <v>573776445</v>
      </c>
      <c r="P65" s="88">
        <v>14680427</v>
      </c>
      <c r="Q65" s="88">
        <f t="shared" si="32"/>
        <v>588456872</v>
      </c>
      <c r="R65" s="93">
        <f t="shared" si="16"/>
        <v>0.20308579045704475</v>
      </c>
      <c r="S65" s="88">
        <f t="shared" si="47"/>
        <v>6644770</v>
      </c>
      <c r="T65" s="93">
        <f t="shared" si="17"/>
        <v>17.98515659684233</v>
      </c>
      <c r="U65" s="88">
        <f t="shared" si="18"/>
        <v>112862459</v>
      </c>
      <c r="V65" s="93">
        <f t="shared" si="19"/>
        <v>0.94439859366164369</v>
      </c>
      <c r="W65" s="93">
        <f t="shared" si="20"/>
        <v>19.132640980961018</v>
      </c>
      <c r="X65" s="70">
        <v>15384.615384615399</v>
      </c>
      <c r="Y65" s="70">
        <f t="shared" si="62"/>
        <v>10016302369230.779</v>
      </c>
      <c r="Z65" s="70">
        <f t="shared" si="63"/>
        <v>8019738938461.5459</v>
      </c>
      <c r="AA65" s="70">
        <f t="shared" si="64"/>
        <v>1504753846.1538477</v>
      </c>
      <c r="AB65" s="70">
        <f t="shared" si="65"/>
        <v>260217907692.30795</v>
      </c>
      <c r="AC65" s="70">
        <f t="shared" si="66"/>
        <v>100722476923.07703</v>
      </c>
      <c r="AD65" s="70">
        <f t="shared" si="67"/>
        <v>0</v>
      </c>
      <c r="AE65" s="70">
        <f t="shared" si="68"/>
        <v>0</v>
      </c>
      <c r="AF65" s="70">
        <f t="shared" si="48"/>
        <v>8177729615384.6221</v>
      </c>
      <c r="AG65" s="70">
        <f t="shared" si="49"/>
        <v>1838572753846.1572</v>
      </c>
      <c r="AH65" s="70">
        <f t="shared" si="69"/>
        <v>8827329923076.9316</v>
      </c>
      <c r="AI65" s="70">
        <f t="shared" si="70"/>
        <v>225852723076.92328</v>
      </c>
      <c r="AJ65" s="70">
        <f t="shared" si="21"/>
        <v>9053182646153.8555</v>
      </c>
      <c r="AK65" s="81">
        <f t="shared" si="22"/>
        <v>0.20308579045704492</v>
      </c>
      <c r="AL65" s="70">
        <f t="shared" si="50"/>
        <v>102227230769.23088</v>
      </c>
      <c r="AM65" s="81">
        <f t="shared" si="23"/>
        <v>17.985156596842341</v>
      </c>
      <c r="AN65" s="70">
        <f t="shared" si="24"/>
        <v>1736345523076.9263</v>
      </c>
      <c r="AO65" s="81">
        <f t="shared" si="25"/>
        <v>0.94439859366164369</v>
      </c>
      <c r="AP65" s="81">
        <f t="shared" si="26"/>
        <v>19.132640980961028</v>
      </c>
    </row>
    <row r="66" spans="1:42" ht="15" customHeight="1">
      <c r="A66" s="48">
        <v>55</v>
      </c>
      <c r="B66" s="297">
        <v>19</v>
      </c>
      <c r="C66" s="299" t="s">
        <v>203</v>
      </c>
      <c r="D66" s="300" t="s">
        <v>236</v>
      </c>
      <c r="E66" s="97">
        <v>2021</v>
      </c>
      <c r="F66" s="88">
        <v>336175517</v>
      </c>
      <c r="G66" s="88">
        <v>161521114</v>
      </c>
      <c r="H66" s="88">
        <v>10498047</v>
      </c>
      <c r="I66" s="88">
        <v>26337541</v>
      </c>
      <c r="J66" s="88">
        <v>12822467</v>
      </c>
      <c r="K66" s="88">
        <v>16097541</v>
      </c>
      <c r="L66" s="88">
        <v>2761939</v>
      </c>
      <c r="M66" s="88">
        <f t="shared" si="71"/>
        <v>177873743</v>
      </c>
      <c r="N66" s="88">
        <f t="shared" si="46"/>
        <v>158301774</v>
      </c>
      <c r="O66" s="88">
        <v>650670753</v>
      </c>
      <c r="P66" s="88">
        <v>98286586</v>
      </c>
      <c r="Q66" s="88">
        <f t="shared" si="32"/>
        <v>748957339</v>
      </c>
      <c r="R66" s="93">
        <f t="shared" si="16"/>
        <v>0.21136287176431554</v>
      </c>
      <c r="S66" s="88">
        <f t="shared" si="47"/>
        <v>26082453</v>
      </c>
      <c r="T66" s="93">
        <f t="shared" si="17"/>
        <v>6.0692824405741286</v>
      </c>
      <c r="U66" s="88">
        <f t="shared" si="18"/>
        <v>132219321</v>
      </c>
      <c r="V66" s="93">
        <f t="shared" si="19"/>
        <v>0.83523587676282141</v>
      </c>
      <c r="W66" s="93">
        <f t="shared" si="20"/>
        <v>7.1158811891012652</v>
      </c>
      <c r="X66" s="70">
        <v>14285.714285714301</v>
      </c>
      <c r="Y66" s="70">
        <f t="shared" si="62"/>
        <v>4802507385714.291</v>
      </c>
      <c r="Z66" s="70">
        <f t="shared" si="63"/>
        <v>2307444485714.2881</v>
      </c>
      <c r="AA66" s="70">
        <f t="shared" si="64"/>
        <v>149972100000.00015</v>
      </c>
      <c r="AB66" s="70">
        <f t="shared" si="65"/>
        <v>376250585714.28613</v>
      </c>
      <c r="AC66" s="70">
        <f t="shared" si="66"/>
        <v>183178100000.00018</v>
      </c>
      <c r="AD66" s="70">
        <f t="shared" si="67"/>
        <v>229964871428.57169</v>
      </c>
      <c r="AE66" s="70">
        <f t="shared" si="68"/>
        <v>39456271428.571472</v>
      </c>
      <c r="AF66" s="70">
        <f t="shared" si="48"/>
        <v>2541053471428.5747</v>
      </c>
      <c r="AG66" s="70">
        <f t="shared" si="49"/>
        <v>2261453914285.7163</v>
      </c>
      <c r="AH66" s="70">
        <f t="shared" si="69"/>
        <v>9295296471428.582</v>
      </c>
      <c r="AI66" s="70">
        <f t="shared" si="70"/>
        <v>1404094085714.2871</v>
      </c>
      <c r="AJ66" s="70">
        <f t="shared" si="21"/>
        <v>10699390557142.869</v>
      </c>
      <c r="AK66" s="81">
        <f t="shared" si="22"/>
        <v>0.21136287176431548</v>
      </c>
      <c r="AL66" s="70">
        <f t="shared" si="50"/>
        <v>372606471428.57184</v>
      </c>
      <c r="AM66" s="81">
        <f t="shared" si="23"/>
        <v>6.0692824405741277</v>
      </c>
      <c r="AN66" s="70">
        <f t="shared" si="24"/>
        <v>1888847442857.1445</v>
      </c>
      <c r="AO66" s="81">
        <f t="shared" si="25"/>
        <v>0.83523587676282141</v>
      </c>
      <c r="AP66" s="81">
        <f t="shared" si="26"/>
        <v>7.1158811891012643</v>
      </c>
    </row>
    <row r="67" spans="1:42">
      <c r="A67" s="48">
        <v>56</v>
      </c>
      <c r="B67" s="297"/>
      <c r="C67" s="299"/>
      <c r="D67" s="300"/>
      <c r="E67" s="102">
        <v>2022</v>
      </c>
      <c r="F67" s="88">
        <v>904437795</v>
      </c>
      <c r="G67" s="88">
        <v>362942643</v>
      </c>
      <c r="H67" s="88">
        <v>10680938</v>
      </c>
      <c r="I67" s="88">
        <v>35869587</v>
      </c>
      <c r="J67" s="88">
        <v>15224658</v>
      </c>
      <c r="K67" s="88">
        <v>65436599</v>
      </c>
      <c r="L67" s="88">
        <v>6421190</v>
      </c>
      <c r="M67" s="88">
        <f t="shared" si="71"/>
        <v>431922043</v>
      </c>
      <c r="N67" s="88">
        <f t="shared" si="46"/>
        <v>472515752</v>
      </c>
      <c r="O67" s="88">
        <v>992272505</v>
      </c>
      <c r="P67" s="88">
        <v>379772107</v>
      </c>
      <c r="Q67" s="88">
        <f t="shared" si="32"/>
        <v>1372044612</v>
      </c>
      <c r="R67" s="93">
        <f t="shared" si="16"/>
        <v>0.34438803801811074</v>
      </c>
      <c r="S67" s="88">
        <f t="shared" si="47"/>
        <v>32326786</v>
      </c>
      <c r="T67" s="93">
        <f t="shared" si="17"/>
        <v>14.616849073706245</v>
      </c>
      <c r="U67" s="88">
        <f t="shared" si="18"/>
        <v>440188966</v>
      </c>
      <c r="V67" s="93">
        <f t="shared" si="19"/>
        <v>0.93158580245595701</v>
      </c>
      <c r="W67" s="93">
        <f t="shared" si="20"/>
        <v>15.892822914180313</v>
      </c>
      <c r="X67" s="70">
        <v>15625</v>
      </c>
      <c r="Y67" s="70">
        <f t="shared" si="62"/>
        <v>14131840546875</v>
      </c>
      <c r="Z67" s="70">
        <f t="shared" si="63"/>
        <v>5670978796875</v>
      </c>
      <c r="AA67" s="70">
        <f t="shared" si="64"/>
        <v>166889656250</v>
      </c>
      <c r="AB67" s="70">
        <f t="shared" si="65"/>
        <v>560462296875</v>
      </c>
      <c r="AC67" s="70">
        <f t="shared" si="66"/>
        <v>237885281250</v>
      </c>
      <c r="AD67" s="70">
        <f t="shared" si="67"/>
        <v>1022446859375</v>
      </c>
      <c r="AE67" s="70">
        <f t="shared" si="68"/>
        <v>100331093750</v>
      </c>
      <c r="AF67" s="70">
        <f t="shared" si="48"/>
        <v>6748781921875</v>
      </c>
      <c r="AG67" s="70">
        <f t="shared" si="49"/>
        <v>7383058625000</v>
      </c>
      <c r="AH67" s="70">
        <f t="shared" si="69"/>
        <v>15504257890625</v>
      </c>
      <c r="AI67" s="70">
        <f t="shared" si="70"/>
        <v>5933939171875</v>
      </c>
      <c r="AJ67" s="70">
        <f t="shared" si="21"/>
        <v>21438197062500</v>
      </c>
      <c r="AK67" s="81">
        <f t="shared" si="22"/>
        <v>0.34438803801811074</v>
      </c>
      <c r="AL67" s="70">
        <f t="shared" si="50"/>
        <v>505106031250</v>
      </c>
      <c r="AM67" s="81">
        <f t="shared" si="23"/>
        <v>14.616849073706245</v>
      </c>
      <c r="AN67" s="70">
        <f t="shared" si="24"/>
        <v>6877952593750</v>
      </c>
      <c r="AO67" s="81">
        <f t="shared" si="25"/>
        <v>0.93158580245595701</v>
      </c>
      <c r="AP67" s="81">
        <f t="shared" si="26"/>
        <v>15.892822914180313</v>
      </c>
    </row>
    <row r="68" spans="1:42">
      <c r="A68" s="48">
        <v>57</v>
      </c>
      <c r="B68" s="297"/>
      <c r="C68" s="299"/>
      <c r="D68" s="300"/>
      <c r="E68" s="101">
        <v>2023</v>
      </c>
      <c r="F68" s="88">
        <v>925520340</v>
      </c>
      <c r="G68" s="88">
        <v>543118639</v>
      </c>
      <c r="H68" s="88">
        <v>10823864</v>
      </c>
      <c r="I68" s="88">
        <v>52063125</v>
      </c>
      <c r="J68" s="88">
        <v>17515894</v>
      </c>
      <c r="K68" s="88">
        <v>43480480</v>
      </c>
      <c r="L68" s="88">
        <v>4056738</v>
      </c>
      <c r="M68" s="88">
        <f t="shared" si="71"/>
        <v>606265748</v>
      </c>
      <c r="N68" s="88">
        <f t="shared" si="46"/>
        <v>319254592</v>
      </c>
      <c r="O68" s="88">
        <v>1174720450</v>
      </c>
      <c r="P68" s="88">
        <v>195672112</v>
      </c>
      <c r="Q68" s="88">
        <f t="shared" si="32"/>
        <v>1370392562</v>
      </c>
      <c r="R68" s="93">
        <f t="shared" si="16"/>
        <v>0.23296579451224431</v>
      </c>
      <c r="S68" s="88">
        <f t="shared" si="47"/>
        <v>32396496</v>
      </c>
      <c r="T68" s="93">
        <f t="shared" si="17"/>
        <v>9.8546025471396668</v>
      </c>
      <c r="U68" s="88">
        <f t="shared" si="18"/>
        <v>286858096</v>
      </c>
      <c r="V68" s="93">
        <f t="shared" si="19"/>
        <v>0.89852457314067391</v>
      </c>
      <c r="W68" s="93">
        <f t="shared" si="20"/>
        <v>10.986092914792586</v>
      </c>
      <c r="X68" s="70">
        <v>15384.615384615399</v>
      </c>
      <c r="Y68" s="70">
        <f t="shared" si="62"/>
        <v>14238774461538.475</v>
      </c>
      <c r="Z68" s="70">
        <f t="shared" si="63"/>
        <v>8355671369230.7773</v>
      </c>
      <c r="AA68" s="70">
        <f t="shared" si="64"/>
        <v>166520984615.38477</v>
      </c>
      <c r="AB68" s="70">
        <f t="shared" si="65"/>
        <v>800971153846.15466</v>
      </c>
      <c r="AC68" s="70">
        <f t="shared" si="66"/>
        <v>269475292307.69257</v>
      </c>
      <c r="AD68" s="70">
        <f t="shared" si="67"/>
        <v>668930461538.46216</v>
      </c>
      <c r="AE68" s="70">
        <f t="shared" si="68"/>
        <v>62411353846.153908</v>
      </c>
      <c r="AF68" s="70">
        <f t="shared" si="48"/>
        <v>9327165353846.1621</v>
      </c>
      <c r="AG68" s="70">
        <f t="shared" si="49"/>
        <v>4911609107692.3125</v>
      </c>
      <c r="AH68" s="70">
        <f t="shared" si="69"/>
        <v>18072622307692.324</v>
      </c>
      <c r="AI68" s="70">
        <f t="shared" si="70"/>
        <v>3010340184615.3877</v>
      </c>
      <c r="AJ68" s="70">
        <f t="shared" si="21"/>
        <v>21082962492307.711</v>
      </c>
      <c r="AK68" s="81">
        <f t="shared" si="22"/>
        <v>0.23296579451224431</v>
      </c>
      <c r="AL68" s="70">
        <f t="shared" si="50"/>
        <v>498407630769.23126</v>
      </c>
      <c r="AM68" s="81">
        <f t="shared" si="23"/>
        <v>9.854602547139665</v>
      </c>
      <c r="AN68" s="70">
        <f t="shared" si="24"/>
        <v>4413201476923.0811</v>
      </c>
      <c r="AO68" s="81">
        <f t="shared" si="25"/>
        <v>0.8985245731406738</v>
      </c>
      <c r="AP68" s="81">
        <f t="shared" si="26"/>
        <v>10.986092914792584</v>
      </c>
    </row>
    <row r="69" spans="1:42" ht="15" customHeight="1">
      <c r="A69" s="48">
        <v>58</v>
      </c>
      <c r="B69" s="297">
        <v>20</v>
      </c>
      <c r="C69" s="299" t="s">
        <v>204</v>
      </c>
      <c r="D69" s="300" t="s">
        <v>237</v>
      </c>
      <c r="E69" s="97">
        <v>2021</v>
      </c>
      <c r="F69" s="88">
        <v>42253131</v>
      </c>
      <c r="G69" s="88">
        <v>36266301</v>
      </c>
      <c r="H69" s="88">
        <v>3206004</v>
      </c>
      <c r="I69" s="88">
        <v>5086610</v>
      </c>
      <c r="J69" s="88">
        <v>3395717</v>
      </c>
      <c r="K69" s="88">
        <v>257326</v>
      </c>
      <c r="L69" s="88">
        <v>0</v>
      </c>
      <c r="M69" s="88">
        <f t="shared" si="71"/>
        <v>35008516</v>
      </c>
      <c r="N69" s="88">
        <f t="shared" si="46"/>
        <v>7244615</v>
      </c>
      <c r="O69" s="88">
        <v>153965621</v>
      </c>
      <c r="P69" s="88">
        <v>130097</v>
      </c>
      <c r="Q69" s="88">
        <f t="shared" si="32"/>
        <v>154095718</v>
      </c>
      <c r="R69" s="93">
        <f t="shared" si="16"/>
        <v>4.7013733373175236E-2</v>
      </c>
      <c r="S69" s="88">
        <f t="shared" si="47"/>
        <v>6601721</v>
      </c>
      <c r="T69" s="93">
        <f t="shared" si="17"/>
        <v>1.0973827885183272</v>
      </c>
      <c r="U69" s="88">
        <f t="shared" si="18"/>
        <v>642894</v>
      </c>
      <c r="V69" s="93">
        <f t="shared" si="19"/>
        <v>8.8740947586586724E-2</v>
      </c>
      <c r="W69" s="93">
        <f t="shared" si="20"/>
        <v>1.2331374694780892</v>
      </c>
      <c r="X69" s="70">
        <v>14285.714285714301</v>
      </c>
      <c r="Y69" s="70">
        <f t="shared" si="62"/>
        <v>603616157142.85779</v>
      </c>
      <c r="Z69" s="70">
        <f t="shared" si="63"/>
        <v>518090014285.71484</v>
      </c>
      <c r="AA69" s="70">
        <f t="shared" si="64"/>
        <v>45800057142.857193</v>
      </c>
      <c r="AB69" s="70">
        <f t="shared" si="65"/>
        <v>72665857142.857224</v>
      </c>
      <c r="AC69" s="70">
        <f t="shared" si="66"/>
        <v>48510242857.142906</v>
      </c>
      <c r="AD69" s="70">
        <f t="shared" si="67"/>
        <v>3676085714.285718</v>
      </c>
      <c r="AE69" s="70">
        <f t="shared" si="68"/>
        <v>0</v>
      </c>
      <c r="AF69" s="70">
        <f t="shared" si="48"/>
        <v>500121657142.85773</v>
      </c>
      <c r="AG69" s="70">
        <f t="shared" si="49"/>
        <v>103494500000.00006</v>
      </c>
      <c r="AH69" s="70">
        <f t="shared" si="69"/>
        <v>2199508871428.5737</v>
      </c>
      <c r="AI69" s="70">
        <f t="shared" si="70"/>
        <v>1858528571.4285734</v>
      </c>
      <c r="AJ69" s="70">
        <f t="shared" si="21"/>
        <v>2201367400000.0024</v>
      </c>
      <c r="AK69" s="81">
        <f t="shared" si="22"/>
        <v>4.7013733373175215E-2</v>
      </c>
      <c r="AL69" s="70">
        <f t="shared" si="50"/>
        <v>94310300000.000092</v>
      </c>
      <c r="AM69" s="81">
        <f t="shared" si="23"/>
        <v>1.0973827885183269</v>
      </c>
      <c r="AN69" s="70">
        <f t="shared" si="24"/>
        <v>9184199999.9999695</v>
      </c>
      <c r="AO69" s="81">
        <f t="shared" si="25"/>
        <v>8.8740947586586377E-2</v>
      </c>
      <c r="AP69" s="81">
        <f t="shared" si="26"/>
        <v>1.2331374694780886</v>
      </c>
    </row>
    <row r="70" spans="1:42">
      <c r="A70" s="48">
        <v>59</v>
      </c>
      <c r="B70" s="297"/>
      <c r="C70" s="299"/>
      <c r="D70" s="300"/>
      <c r="E70" s="102">
        <v>2022</v>
      </c>
      <c r="F70" s="88">
        <v>61000664</v>
      </c>
      <c r="G70" s="88">
        <v>49753392</v>
      </c>
      <c r="H70" s="88">
        <v>7115309</v>
      </c>
      <c r="I70" s="88">
        <v>5653416</v>
      </c>
      <c r="J70" s="88">
        <v>4174925</v>
      </c>
      <c r="K70" s="88">
        <v>281930</v>
      </c>
      <c r="L70" s="88">
        <v>0</v>
      </c>
      <c r="M70" s="88">
        <f t="shared" si="71"/>
        <v>44398504</v>
      </c>
      <c r="N70" s="88">
        <f t="shared" si="46"/>
        <v>16602160</v>
      </c>
      <c r="O70" s="88">
        <v>155608427</v>
      </c>
      <c r="P70" s="88">
        <v>861095</v>
      </c>
      <c r="Q70" s="88">
        <f t="shared" si="32"/>
        <v>156469522</v>
      </c>
      <c r="R70" s="93">
        <f t="shared" si="16"/>
        <v>0.10610475310329126</v>
      </c>
      <c r="S70" s="88">
        <f t="shared" si="47"/>
        <v>11290234</v>
      </c>
      <c r="T70" s="93">
        <f t="shared" si="17"/>
        <v>1.4704885656045747</v>
      </c>
      <c r="U70" s="88">
        <f t="shared" si="18"/>
        <v>5311926</v>
      </c>
      <c r="V70" s="93">
        <f t="shared" si="19"/>
        <v>0.31995390961176134</v>
      </c>
      <c r="W70" s="93">
        <f t="shared" si="20"/>
        <v>1.8965472283196274</v>
      </c>
      <c r="X70" s="70">
        <v>15625</v>
      </c>
      <c r="Y70" s="70">
        <f t="shared" si="62"/>
        <v>953135375000</v>
      </c>
      <c r="Z70" s="70">
        <f t="shared" si="63"/>
        <v>777396750000</v>
      </c>
      <c r="AA70" s="70">
        <f t="shared" si="64"/>
        <v>111176703125</v>
      </c>
      <c r="AB70" s="70">
        <f t="shared" si="65"/>
        <v>88334625000</v>
      </c>
      <c r="AC70" s="70">
        <f t="shared" si="66"/>
        <v>65233203125</v>
      </c>
      <c r="AD70" s="70">
        <f t="shared" si="67"/>
        <v>4405156250</v>
      </c>
      <c r="AE70" s="70">
        <f t="shared" si="68"/>
        <v>0</v>
      </c>
      <c r="AF70" s="70">
        <f t="shared" si="48"/>
        <v>693726625000</v>
      </c>
      <c r="AG70" s="70">
        <f t="shared" si="49"/>
        <v>259408750000</v>
      </c>
      <c r="AH70" s="70">
        <f t="shared" si="69"/>
        <v>2431381671875</v>
      </c>
      <c r="AI70" s="70">
        <f t="shared" si="70"/>
        <v>13454609375</v>
      </c>
      <c r="AJ70" s="70">
        <f t="shared" si="21"/>
        <v>2444836281250</v>
      </c>
      <c r="AK70" s="81">
        <f t="shared" si="22"/>
        <v>0.10610475310329126</v>
      </c>
      <c r="AL70" s="70">
        <f t="shared" si="50"/>
        <v>176409906250</v>
      </c>
      <c r="AM70" s="81">
        <f t="shared" si="23"/>
        <v>1.4704885656045747</v>
      </c>
      <c r="AN70" s="70">
        <f t="shared" si="24"/>
        <v>82998843750</v>
      </c>
      <c r="AO70" s="81">
        <f t="shared" si="25"/>
        <v>0.31995390961176134</v>
      </c>
      <c r="AP70" s="81">
        <f t="shared" si="26"/>
        <v>1.8965472283196274</v>
      </c>
    </row>
    <row r="71" spans="1:42">
      <c r="A71" s="48">
        <v>60</v>
      </c>
      <c r="B71" s="297"/>
      <c r="C71" s="299"/>
      <c r="D71" s="300"/>
      <c r="E71" s="101">
        <v>2023</v>
      </c>
      <c r="F71" s="88">
        <v>72561169</v>
      </c>
      <c r="G71" s="88">
        <v>57541647</v>
      </c>
      <c r="H71" s="88">
        <v>7433656</v>
      </c>
      <c r="I71" s="88">
        <v>5942964</v>
      </c>
      <c r="J71" s="88">
        <v>4832889</v>
      </c>
      <c r="K71" s="88">
        <v>249025</v>
      </c>
      <c r="L71" s="88">
        <v>0</v>
      </c>
      <c r="M71" s="88">
        <f t="shared" si="71"/>
        <v>51467091</v>
      </c>
      <c r="N71" s="88">
        <f t="shared" si="46"/>
        <v>21094078</v>
      </c>
      <c r="O71" s="88">
        <v>161919502</v>
      </c>
      <c r="P71" s="88">
        <v>6630627</v>
      </c>
      <c r="Q71" s="88">
        <f t="shared" si="32"/>
        <v>168550129</v>
      </c>
      <c r="R71" s="93">
        <f t="shared" si="16"/>
        <v>0.12515017416569288</v>
      </c>
      <c r="S71" s="88">
        <f t="shared" si="47"/>
        <v>12266545</v>
      </c>
      <c r="T71" s="93">
        <f t="shared" si="17"/>
        <v>1.7196429801545585</v>
      </c>
      <c r="U71" s="88">
        <f t="shared" si="18"/>
        <v>8827533</v>
      </c>
      <c r="V71" s="93">
        <f t="shared" si="19"/>
        <v>0.41848394606296613</v>
      </c>
      <c r="W71" s="93">
        <f t="shared" si="20"/>
        <v>2.2632771003832177</v>
      </c>
      <c r="X71" s="70">
        <v>15384.615384615399</v>
      </c>
      <c r="Y71" s="70">
        <f t="shared" si="62"/>
        <v>1116325676923.0779</v>
      </c>
      <c r="Z71" s="70">
        <f t="shared" si="63"/>
        <v>885256107692.30859</v>
      </c>
      <c r="AA71" s="70">
        <f t="shared" si="64"/>
        <v>114363938461.53857</v>
      </c>
      <c r="AB71" s="70">
        <f t="shared" si="65"/>
        <v>91430215384.615479</v>
      </c>
      <c r="AC71" s="70">
        <f t="shared" si="66"/>
        <v>74352138461.538528</v>
      </c>
      <c r="AD71" s="70">
        <f t="shared" si="67"/>
        <v>3831153846.1538496</v>
      </c>
      <c r="AE71" s="70">
        <f t="shared" si="68"/>
        <v>0</v>
      </c>
      <c r="AF71" s="70">
        <f t="shared" si="48"/>
        <v>791801400000.00073</v>
      </c>
      <c r="AG71" s="70">
        <f t="shared" si="49"/>
        <v>324524276923.07715</v>
      </c>
      <c r="AH71" s="70">
        <f t="shared" si="69"/>
        <v>2491069261538.4639</v>
      </c>
      <c r="AI71" s="70">
        <f t="shared" si="70"/>
        <v>102009646153.84625</v>
      </c>
      <c r="AJ71" s="70">
        <f t="shared" si="21"/>
        <v>2593078907692.3101</v>
      </c>
      <c r="AK71" s="81">
        <f t="shared" si="22"/>
        <v>0.12515017416569285</v>
      </c>
      <c r="AL71" s="70">
        <f t="shared" si="50"/>
        <v>188716076923.07709</v>
      </c>
      <c r="AM71" s="81">
        <f t="shared" si="23"/>
        <v>1.7196429801545583</v>
      </c>
      <c r="AN71" s="70">
        <f t="shared" si="24"/>
        <v>135808200000.00006</v>
      </c>
      <c r="AO71" s="81">
        <f t="shared" si="25"/>
        <v>0.41848394606296602</v>
      </c>
      <c r="AP71" s="81">
        <f t="shared" si="26"/>
        <v>2.2632771003832173</v>
      </c>
    </row>
    <row r="72" spans="1:42" ht="15" customHeight="1">
      <c r="A72" s="48">
        <v>61</v>
      </c>
      <c r="B72" s="297">
        <v>21</v>
      </c>
      <c r="C72" s="299" t="s">
        <v>205</v>
      </c>
      <c r="D72" s="300" t="s">
        <v>238</v>
      </c>
      <c r="E72" s="97">
        <v>2021</v>
      </c>
      <c r="F72" s="88">
        <v>1021865474</v>
      </c>
      <c r="G72" s="88">
        <v>655508969</v>
      </c>
      <c r="H72" s="88">
        <v>105193390</v>
      </c>
      <c r="I72" s="88">
        <v>60085720</v>
      </c>
      <c r="J72" s="88">
        <v>24978373</v>
      </c>
      <c r="K72" s="88">
        <v>7481890</v>
      </c>
      <c r="L72" s="88">
        <v>10648235</v>
      </c>
      <c r="M72" s="88">
        <f t="shared" si="71"/>
        <v>582256581</v>
      </c>
      <c r="N72" s="88">
        <f t="shared" si="46"/>
        <v>439608893</v>
      </c>
      <c r="O72" s="88">
        <v>356889117</v>
      </c>
      <c r="P72" s="88">
        <v>186183903</v>
      </c>
      <c r="Q72" s="88">
        <f t="shared" si="32"/>
        <v>543073020</v>
      </c>
      <c r="R72" s="93">
        <f t="shared" si="16"/>
        <v>0.80948394932232137</v>
      </c>
      <c r="S72" s="88">
        <f t="shared" si="47"/>
        <v>140819998</v>
      </c>
      <c r="T72" s="93">
        <f t="shared" si="17"/>
        <v>3.1217788612665651</v>
      </c>
      <c r="U72" s="88">
        <f t="shared" si="18"/>
        <v>298788895</v>
      </c>
      <c r="V72" s="93">
        <f t="shared" si="19"/>
        <v>0.67966981505080704</v>
      </c>
      <c r="W72" s="93">
        <f t="shared" si="20"/>
        <v>4.6109326256396939</v>
      </c>
      <c r="X72" s="70">
        <v>14285.714285714301</v>
      </c>
      <c r="Y72" s="70">
        <f t="shared" si="62"/>
        <v>14598078200000.016</v>
      </c>
      <c r="Z72" s="70">
        <f t="shared" si="63"/>
        <v>9364413842857.1523</v>
      </c>
      <c r="AA72" s="70">
        <f t="shared" si="64"/>
        <v>1502762714285.7158</v>
      </c>
      <c r="AB72" s="70">
        <f t="shared" si="65"/>
        <v>858367428571.42944</v>
      </c>
      <c r="AC72" s="70">
        <f t="shared" si="66"/>
        <v>356833900000.00037</v>
      </c>
      <c r="AD72" s="70">
        <f t="shared" si="67"/>
        <v>106884142857.14297</v>
      </c>
      <c r="AE72" s="70">
        <f t="shared" si="68"/>
        <v>152117642857.14301</v>
      </c>
      <c r="AF72" s="70">
        <f t="shared" si="48"/>
        <v>8317951157142.8652</v>
      </c>
      <c r="AG72" s="70">
        <f t="shared" si="49"/>
        <v>6280127042857.1504</v>
      </c>
      <c r="AH72" s="70">
        <f t="shared" si="69"/>
        <v>5098415957142.8623</v>
      </c>
      <c r="AI72" s="70">
        <f t="shared" si="70"/>
        <v>2659770042857.1455</v>
      </c>
      <c r="AJ72" s="70">
        <f t="shared" si="21"/>
        <v>7758186000000.0078</v>
      </c>
      <c r="AK72" s="81">
        <f t="shared" si="22"/>
        <v>0.80948394932232148</v>
      </c>
      <c r="AL72" s="70">
        <f t="shared" si="50"/>
        <v>2011714257142.8594</v>
      </c>
      <c r="AM72" s="81">
        <f t="shared" si="23"/>
        <v>3.1217788612665656</v>
      </c>
      <c r="AN72" s="70">
        <f t="shared" si="24"/>
        <v>4268412785714.291</v>
      </c>
      <c r="AO72" s="81">
        <f t="shared" si="25"/>
        <v>0.67966981505080704</v>
      </c>
      <c r="AP72" s="81">
        <f t="shared" si="26"/>
        <v>4.6109326256396939</v>
      </c>
    </row>
    <row r="73" spans="1:42">
      <c r="A73" s="48">
        <v>62</v>
      </c>
      <c r="B73" s="297"/>
      <c r="C73" s="299"/>
      <c r="D73" s="300"/>
      <c r="E73" s="102">
        <v>2022</v>
      </c>
      <c r="F73" s="88">
        <v>1445527371</v>
      </c>
      <c r="G73" s="88">
        <v>923623100</v>
      </c>
      <c r="H73" s="88">
        <v>128542340</v>
      </c>
      <c r="I73" s="88">
        <v>105067870</v>
      </c>
      <c r="J73" s="88">
        <v>32948202</v>
      </c>
      <c r="K73" s="88">
        <v>27778512</v>
      </c>
      <c r="L73" s="88">
        <v>21308008</v>
      </c>
      <c r="M73" s="88">
        <f t="shared" si="71"/>
        <v>873670932</v>
      </c>
      <c r="N73" s="88">
        <f t="shared" si="46"/>
        <v>571856439</v>
      </c>
      <c r="O73" s="88">
        <v>617521275</v>
      </c>
      <c r="P73" s="88">
        <v>341903507</v>
      </c>
      <c r="Q73" s="88">
        <f t="shared" si="32"/>
        <v>959424782</v>
      </c>
      <c r="R73" s="93">
        <f t="shared" si="16"/>
        <v>0.59604092965778743</v>
      </c>
      <c r="S73" s="88">
        <f t="shared" si="47"/>
        <v>182798550</v>
      </c>
      <c r="T73" s="93">
        <f t="shared" si="17"/>
        <v>3.1283423145314884</v>
      </c>
      <c r="U73" s="88">
        <f t="shared" si="18"/>
        <v>389057889</v>
      </c>
      <c r="V73" s="93">
        <f t="shared" si="19"/>
        <v>0.68034188734561052</v>
      </c>
      <c r="W73" s="93">
        <f t="shared" si="20"/>
        <v>4.4047251315348861</v>
      </c>
      <c r="X73" s="70">
        <v>15625</v>
      </c>
      <c r="Y73" s="70">
        <f t="shared" si="62"/>
        <v>22586365171875</v>
      </c>
      <c r="Z73" s="70">
        <f t="shared" si="63"/>
        <v>14431610937500</v>
      </c>
      <c r="AA73" s="70">
        <f t="shared" si="64"/>
        <v>2008474062500</v>
      </c>
      <c r="AB73" s="70">
        <f t="shared" si="65"/>
        <v>1641685468750</v>
      </c>
      <c r="AC73" s="70">
        <f t="shared" si="66"/>
        <v>514815656250</v>
      </c>
      <c r="AD73" s="70">
        <f t="shared" si="67"/>
        <v>434039250000</v>
      </c>
      <c r="AE73" s="70">
        <f t="shared" si="68"/>
        <v>332937625000</v>
      </c>
      <c r="AF73" s="70">
        <f t="shared" si="48"/>
        <v>13651108312500</v>
      </c>
      <c r="AG73" s="70">
        <f t="shared" si="49"/>
        <v>8935256859375</v>
      </c>
      <c r="AH73" s="70">
        <f t="shared" si="69"/>
        <v>9648769921875</v>
      </c>
      <c r="AI73" s="70">
        <f t="shared" si="70"/>
        <v>5342242296875</v>
      </c>
      <c r="AJ73" s="70">
        <f t="shared" si="21"/>
        <v>14991012218750</v>
      </c>
      <c r="AK73" s="81">
        <f t="shared" si="22"/>
        <v>0.59604092965778743</v>
      </c>
      <c r="AL73" s="70">
        <f t="shared" si="50"/>
        <v>2856227343750</v>
      </c>
      <c r="AM73" s="81">
        <f t="shared" si="23"/>
        <v>3.1283423145314884</v>
      </c>
      <c r="AN73" s="70">
        <f t="shared" si="24"/>
        <v>6079029515625</v>
      </c>
      <c r="AO73" s="81">
        <f t="shared" si="25"/>
        <v>0.68034188734561052</v>
      </c>
      <c r="AP73" s="81">
        <f t="shared" si="26"/>
        <v>4.4047251315348861</v>
      </c>
    </row>
    <row r="74" spans="1:42">
      <c r="A74" s="48">
        <v>63</v>
      </c>
      <c r="B74" s="297"/>
      <c r="C74" s="299"/>
      <c r="D74" s="300"/>
      <c r="E74" s="101">
        <v>2023</v>
      </c>
      <c r="F74" s="88">
        <v>1492998856</v>
      </c>
      <c r="G74" s="88">
        <v>1100952827</v>
      </c>
      <c r="H74" s="88">
        <v>130253404</v>
      </c>
      <c r="I74" s="88">
        <v>110370850</v>
      </c>
      <c r="J74" s="88">
        <v>30209319</v>
      </c>
      <c r="K74" s="88">
        <v>41127008</v>
      </c>
      <c r="L74" s="88">
        <v>14090573</v>
      </c>
      <c r="M74" s="88">
        <f t="shared" si="71"/>
        <v>1077897389</v>
      </c>
      <c r="N74" s="88">
        <f t="shared" si="46"/>
        <v>415101467</v>
      </c>
      <c r="O74" s="88">
        <v>758926967</v>
      </c>
      <c r="P74" s="88">
        <v>315623893</v>
      </c>
      <c r="Q74" s="88">
        <f t="shared" si="32"/>
        <v>1074550860</v>
      </c>
      <c r="R74" s="93">
        <f t="shared" si="16"/>
        <v>0.38630229843192343</v>
      </c>
      <c r="S74" s="88">
        <f t="shared" si="47"/>
        <v>174553296</v>
      </c>
      <c r="T74" s="93">
        <f t="shared" si="17"/>
        <v>2.3780786528373548</v>
      </c>
      <c r="U74" s="88">
        <f t="shared" si="18"/>
        <v>240548171</v>
      </c>
      <c r="V74" s="93">
        <f t="shared" si="19"/>
        <v>0.57949246177923053</v>
      </c>
      <c r="W74" s="93">
        <f t="shared" si="20"/>
        <v>3.3438734130485086</v>
      </c>
      <c r="X74" s="70">
        <v>15384.615384615399</v>
      </c>
      <c r="Y74" s="70">
        <f t="shared" si="62"/>
        <v>22969213169230.793</v>
      </c>
      <c r="Z74" s="70">
        <f t="shared" si="63"/>
        <v>16937735800000.016</v>
      </c>
      <c r="AA74" s="70">
        <f t="shared" si="64"/>
        <v>2003898523076.925</v>
      </c>
      <c r="AB74" s="70">
        <f t="shared" si="65"/>
        <v>1698013076923.0786</v>
      </c>
      <c r="AC74" s="70">
        <f t="shared" si="66"/>
        <v>464758753846.1543</v>
      </c>
      <c r="AD74" s="70">
        <f t="shared" si="67"/>
        <v>632723200000.00061</v>
      </c>
      <c r="AE74" s="70">
        <f t="shared" si="68"/>
        <v>216778046153.84637</v>
      </c>
      <c r="AF74" s="70">
        <f t="shared" si="48"/>
        <v>16583036753846.168</v>
      </c>
      <c r="AG74" s="70">
        <f t="shared" si="49"/>
        <v>6386176415384.625</v>
      </c>
      <c r="AH74" s="70">
        <f t="shared" si="69"/>
        <v>11675799492307.703</v>
      </c>
      <c r="AI74" s="70">
        <f t="shared" si="70"/>
        <v>4855752200000.0049</v>
      </c>
      <c r="AJ74" s="70">
        <f t="shared" si="21"/>
        <v>16531551692307.707</v>
      </c>
      <c r="AK74" s="81">
        <f t="shared" si="22"/>
        <v>0.38630229843192371</v>
      </c>
      <c r="AL74" s="70">
        <f t="shared" si="50"/>
        <v>2685435323076.9253</v>
      </c>
      <c r="AM74" s="81">
        <f t="shared" si="23"/>
        <v>2.3780786528373561</v>
      </c>
      <c r="AN74" s="70">
        <f t="shared" si="24"/>
        <v>3700741092307.6997</v>
      </c>
      <c r="AO74" s="81">
        <f t="shared" si="25"/>
        <v>0.57949246177923075</v>
      </c>
      <c r="AP74" s="81">
        <f t="shared" si="26"/>
        <v>3.3438734130485104</v>
      </c>
    </row>
    <row r="75" spans="1:42" ht="15" customHeight="1">
      <c r="A75" s="48">
        <v>64</v>
      </c>
      <c r="B75" s="297">
        <v>22</v>
      </c>
      <c r="C75" s="299" t="s">
        <v>206</v>
      </c>
      <c r="D75" s="300" t="s">
        <v>239</v>
      </c>
      <c r="E75" s="97">
        <v>2021</v>
      </c>
      <c r="F75" s="88">
        <v>1585953591</v>
      </c>
      <c r="G75" s="88">
        <v>829193089</v>
      </c>
      <c r="H75" s="88">
        <v>386912275</v>
      </c>
      <c r="I75" s="88">
        <v>87721288</v>
      </c>
      <c r="J75" s="88">
        <v>41941611</v>
      </c>
      <c r="K75" s="88">
        <v>195965176</v>
      </c>
      <c r="L75" s="88">
        <v>158105000</v>
      </c>
      <c r="M75" s="88">
        <f t="shared" si="71"/>
        <v>525920667</v>
      </c>
      <c r="N75" s="88">
        <f t="shared" si="46"/>
        <v>1060032924</v>
      </c>
      <c r="O75" s="88">
        <v>829026937</v>
      </c>
      <c r="P75" s="88">
        <v>354024370</v>
      </c>
      <c r="Q75" s="88">
        <f t="shared" si="32"/>
        <v>1183051307</v>
      </c>
      <c r="R75" s="93">
        <f t="shared" si="16"/>
        <v>0.89601602037704353</v>
      </c>
      <c r="S75" s="88">
        <f t="shared" si="47"/>
        <v>586958886</v>
      </c>
      <c r="T75" s="93">
        <f t="shared" si="17"/>
        <v>1.8059747442003971</v>
      </c>
      <c r="U75" s="88">
        <f t="shared" si="18"/>
        <v>473074038</v>
      </c>
      <c r="V75" s="93">
        <f t="shared" si="19"/>
        <v>0.44628240056438095</v>
      </c>
      <c r="W75" s="93">
        <f t="shared" si="20"/>
        <v>3.1482731651418217</v>
      </c>
      <c r="X75" s="70">
        <v>14285.714285714301</v>
      </c>
      <c r="Y75" s="70">
        <f t="shared" si="62"/>
        <v>22656479871428.594</v>
      </c>
      <c r="Z75" s="70">
        <f t="shared" si="63"/>
        <v>11845615557142.869</v>
      </c>
      <c r="AA75" s="70">
        <f t="shared" si="64"/>
        <v>5527318214285.7197</v>
      </c>
      <c r="AB75" s="70">
        <f t="shared" si="65"/>
        <v>1253161257142.8584</v>
      </c>
      <c r="AC75" s="70">
        <f t="shared" si="66"/>
        <v>599165871428.57202</v>
      </c>
      <c r="AD75" s="70">
        <f t="shared" si="67"/>
        <v>2799502514285.7173</v>
      </c>
      <c r="AE75" s="70">
        <f t="shared" si="68"/>
        <v>2258642857142.8594</v>
      </c>
      <c r="AF75" s="70">
        <f t="shared" si="48"/>
        <v>7513152385714.291</v>
      </c>
      <c r="AG75" s="70">
        <f t="shared" si="49"/>
        <v>15143327485714.303</v>
      </c>
      <c r="AH75" s="70">
        <f t="shared" si="69"/>
        <v>11843241957142.869</v>
      </c>
      <c r="AI75" s="70">
        <f t="shared" si="70"/>
        <v>5057491000000.0049</v>
      </c>
      <c r="AJ75" s="70">
        <f t="shared" si="21"/>
        <v>16900732957142.875</v>
      </c>
      <c r="AK75" s="81">
        <f t="shared" si="22"/>
        <v>0.89601602037704364</v>
      </c>
      <c r="AL75" s="70">
        <f t="shared" si="50"/>
        <v>8385126942857.1514</v>
      </c>
      <c r="AM75" s="81">
        <f t="shared" si="23"/>
        <v>1.8059747442003973</v>
      </c>
      <c r="AN75" s="70">
        <f t="shared" si="24"/>
        <v>6758200542857.1514</v>
      </c>
      <c r="AO75" s="81">
        <f t="shared" si="25"/>
        <v>0.44628240056438101</v>
      </c>
      <c r="AP75" s="81">
        <f t="shared" si="26"/>
        <v>3.1482731651418217</v>
      </c>
    </row>
    <row r="76" spans="1:42">
      <c r="A76" s="48">
        <v>65</v>
      </c>
      <c r="B76" s="297"/>
      <c r="C76" s="299"/>
      <c r="D76" s="300"/>
      <c r="E76" s="102">
        <v>2022</v>
      </c>
      <c r="F76" s="88">
        <v>2919964403</v>
      </c>
      <c r="G76" s="88">
        <v>1605491287</v>
      </c>
      <c r="H76" s="88">
        <v>668278091</v>
      </c>
      <c r="I76" s="88">
        <v>109410336</v>
      </c>
      <c r="J76" s="88">
        <v>45407377</v>
      </c>
      <c r="K76" s="88">
        <v>287481357</v>
      </c>
      <c r="L76" s="88">
        <v>221645000</v>
      </c>
      <c r="M76" s="88">
        <f t="shared" si="71"/>
        <v>1067052512</v>
      </c>
      <c r="N76" s="88">
        <f t="shared" ref="N76:N107" si="72">F76-M76</f>
        <v>1852911891</v>
      </c>
      <c r="O76" s="88">
        <v>558244639</v>
      </c>
      <c r="P76" s="88">
        <v>695908034</v>
      </c>
      <c r="Q76" s="88">
        <f t="shared" si="32"/>
        <v>1254152673</v>
      </c>
      <c r="R76" s="93">
        <f t="shared" si="16"/>
        <v>1.4774213147173989</v>
      </c>
      <c r="S76" s="88">
        <f t="shared" ref="S76:S107" si="73">H76+J76+L76</f>
        <v>935330468</v>
      </c>
      <c r="T76" s="93">
        <f t="shared" si="17"/>
        <v>1.9810237711619163</v>
      </c>
      <c r="U76" s="88">
        <f t="shared" si="18"/>
        <v>917581423</v>
      </c>
      <c r="V76" s="93">
        <f t="shared" si="19"/>
        <v>0.49521049946135837</v>
      </c>
      <c r="W76" s="93">
        <f t="shared" si="20"/>
        <v>3.9536555853406736</v>
      </c>
      <c r="X76" s="70">
        <v>15625</v>
      </c>
      <c r="Y76" s="70">
        <f t="shared" si="62"/>
        <v>45624443796875</v>
      </c>
      <c r="Z76" s="70">
        <f t="shared" si="63"/>
        <v>25085801359375</v>
      </c>
      <c r="AA76" s="70">
        <f t="shared" si="64"/>
        <v>10441845171875</v>
      </c>
      <c r="AB76" s="70">
        <f t="shared" si="65"/>
        <v>1709536500000</v>
      </c>
      <c r="AC76" s="70">
        <f t="shared" si="66"/>
        <v>709490265625</v>
      </c>
      <c r="AD76" s="70">
        <f t="shared" si="67"/>
        <v>4491896203125</v>
      </c>
      <c r="AE76" s="70">
        <f t="shared" si="68"/>
        <v>3463203125000</v>
      </c>
      <c r="AF76" s="70">
        <f t="shared" ref="AF76:AF107" si="74">Z76+AB76+AD76-AA76-AC76-AE76</f>
        <v>16672695500000</v>
      </c>
      <c r="AG76" s="70">
        <f t="shared" ref="AG76:AG107" si="75">Y76-AF76</f>
        <v>28951748296875</v>
      </c>
      <c r="AH76" s="70">
        <f t="shared" si="69"/>
        <v>8722572484375</v>
      </c>
      <c r="AI76" s="70">
        <f t="shared" si="70"/>
        <v>10873563031250</v>
      </c>
      <c r="AJ76" s="70">
        <f t="shared" si="21"/>
        <v>19596135515625</v>
      </c>
      <c r="AK76" s="81">
        <f t="shared" si="22"/>
        <v>1.4774213147173989</v>
      </c>
      <c r="AL76" s="70">
        <f t="shared" ref="AL76:AL107" si="76">AA76+AC76+AE76</f>
        <v>14614538562500</v>
      </c>
      <c r="AM76" s="81">
        <f t="shared" si="23"/>
        <v>1.9810237711619163</v>
      </c>
      <c r="AN76" s="70">
        <f t="shared" si="24"/>
        <v>14337209734375</v>
      </c>
      <c r="AO76" s="81">
        <f t="shared" si="25"/>
        <v>0.49521049946135837</v>
      </c>
      <c r="AP76" s="81">
        <f t="shared" si="26"/>
        <v>3.9536555853406736</v>
      </c>
    </row>
    <row r="77" spans="1:42">
      <c r="A77" s="48">
        <v>66</v>
      </c>
      <c r="B77" s="297"/>
      <c r="C77" s="299"/>
      <c r="D77" s="300"/>
      <c r="E77" s="101">
        <v>2023</v>
      </c>
      <c r="F77" s="88">
        <v>2901836296</v>
      </c>
      <c r="G77" s="88">
        <v>1755785215</v>
      </c>
      <c r="H77" s="88">
        <v>856006376</v>
      </c>
      <c r="I77" s="88">
        <v>135106465</v>
      </c>
      <c r="J77" s="88">
        <v>38895903</v>
      </c>
      <c r="K77" s="88">
        <v>316463404</v>
      </c>
      <c r="L77" s="88">
        <v>243016001</v>
      </c>
      <c r="M77" s="88">
        <f t="shared" si="71"/>
        <v>1069436804</v>
      </c>
      <c r="N77" s="88">
        <f t="shared" si="72"/>
        <v>1832399492</v>
      </c>
      <c r="O77" s="88">
        <v>663112087</v>
      </c>
      <c r="P77" s="88">
        <v>528748412</v>
      </c>
      <c r="Q77" s="88">
        <f t="shared" si="32"/>
        <v>1191860499</v>
      </c>
      <c r="R77" s="93">
        <f t="shared" si="16"/>
        <v>1.5374278227505884</v>
      </c>
      <c r="S77" s="88">
        <f t="shared" si="73"/>
        <v>1137918280</v>
      </c>
      <c r="T77" s="93">
        <f t="shared" si="17"/>
        <v>1.6103085117852225</v>
      </c>
      <c r="U77" s="88">
        <f t="shared" si="18"/>
        <v>694481212</v>
      </c>
      <c r="V77" s="93">
        <f t="shared" si="19"/>
        <v>0.37900098479180327</v>
      </c>
      <c r="W77" s="93">
        <f t="shared" si="20"/>
        <v>3.5267373193276139</v>
      </c>
      <c r="X77" s="70">
        <v>15384.615384615399</v>
      </c>
      <c r="Y77" s="70">
        <f t="shared" si="62"/>
        <v>44643635323076.969</v>
      </c>
      <c r="Z77" s="70">
        <f t="shared" si="63"/>
        <v>27012080230769.258</v>
      </c>
      <c r="AA77" s="70">
        <f t="shared" si="64"/>
        <v>13169328861538.475</v>
      </c>
      <c r="AB77" s="70">
        <f t="shared" si="65"/>
        <v>2078561000000.002</v>
      </c>
      <c r="AC77" s="70">
        <f t="shared" si="66"/>
        <v>598398507692.30823</v>
      </c>
      <c r="AD77" s="70">
        <f t="shared" si="67"/>
        <v>4868667753846.1582</v>
      </c>
      <c r="AE77" s="70">
        <f t="shared" si="68"/>
        <v>3738707707692.311</v>
      </c>
      <c r="AF77" s="70">
        <f t="shared" si="74"/>
        <v>16452873907692.318</v>
      </c>
      <c r="AG77" s="70">
        <f t="shared" si="75"/>
        <v>28190761415384.648</v>
      </c>
      <c r="AH77" s="70">
        <f t="shared" si="69"/>
        <v>10201724415384.625</v>
      </c>
      <c r="AI77" s="70">
        <f t="shared" si="70"/>
        <v>8134590953846.1611</v>
      </c>
      <c r="AJ77" s="70">
        <f t="shared" ref="AJ77:AJ113" si="77">AH77+AI77</f>
        <v>18336315369230.785</v>
      </c>
      <c r="AK77" s="81">
        <f t="shared" ref="AK77:AK113" si="78">AG77/AJ77</f>
        <v>1.5374278227505891</v>
      </c>
      <c r="AL77" s="70">
        <f t="shared" si="76"/>
        <v>17506435076923.094</v>
      </c>
      <c r="AM77" s="81">
        <f t="shared" ref="AM77:AM113" si="79">AG77/AL77</f>
        <v>1.6103085117852227</v>
      </c>
      <c r="AN77" s="70">
        <f t="shared" ref="AN77:AN113" si="80">AG77-AL77</f>
        <v>10684326338461.555</v>
      </c>
      <c r="AO77" s="81">
        <f t="shared" ref="AO77:AO113" si="81">AN77/AG77</f>
        <v>0.37900098479180339</v>
      </c>
      <c r="AP77" s="81">
        <f t="shared" ref="AP77:AP113" si="82">AK77+AM77+AO77</f>
        <v>3.5267373193276148</v>
      </c>
    </row>
    <row r="78" spans="1:42" ht="15" customHeight="1">
      <c r="A78" s="48">
        <v>67</v>
      </c>
      <c r="B78" s="297">
        <v>23</v>
      </c>
      <c r="C78" s="299" t="s">
        <v>207</v>
      </c>
      <c r="D78" s="300" t="s">
        <v>240</v>
      </c>
      <c r="E78" s="97">
        <v>2021</v>
      </c>
      <c r="F78" s="88">
        <v>73405133</v>
      </c>
      <c r="G78" s="88">
        <v>58217669</v>
      </c>
      <c r="H78" s="88">
        <v>7189308</v>
      </c>
      <c r="I78" s="88">
        <v>7359152</v>
      </c>
      <c r="J78" s="88">
        <v>4547190</v>
      </c>
      <c r="K78" s="88">
        <v>6098</v>
      </c>
      <c r="L78" s="88">
        <v>0</v>
      </c>
      <c r="M78" s="88">
        <f t="shared" si="71"/>
        <v>53846421</v>
      </c>
      <c r="N78" s="88">
        <f t="shared" si="72"/>
        <v>19558712</v>
      </c>
      <c r="O78" s="88">
        <v>169106985</v>
      </c>
      <c r="P78" s="88">
        <v>12142010</v>
      </c>
      <c r="Q78" s="88">
        <f t="shared" si="32"/>
        <v>181248995</v>
      </c>
      <c r="R78" s="93">
        <f t="shared" si="16"/>
        <v>0.10791073351882585</v>
      </c>
      <c r="S78" s="88">
        <f t="shared" si="73"/>
        <v>11736498</v>
      </c>
      <c r="T78" s="93">
        <f t="shared" si="17"/>
        <v>1.6664862039766888</v>
      </c>
      <c r="U78" s="88">
        <f t="shared" si="18"/>
        <v>7822214</v>
      </c>
      <c r="V78" s="93">
        <f t="shared" si="19"/>
        <v>0.3999350263964212</v>
      </c>
      <c r="W78" s="93">
        <f t="shared" si="20"/>
        <v>2.1743319638919356</v>
      </c>
      <c r="X78" s="70">
        <v>14285.714285714301</v>
      </c>
      <c r="Y78" s="70">
        <f t="shared" si="62"/>
        <v>1048644757142.8583</v>
      </c>
      <c r="Z78" s="70">
        <f t="shared" si="63"/>
        <v>831680985714.28662</v>
      </c>
      <c r="AA78" s="70">
        <f t="shared" si="64"/>
        <v>102704400000.00011</v>
      </c>
      <c r="AB78" s="70">
        <f t="shared" si="65"/>
        <v>105130742857.14297</v>
      </c>
      <c r="AC78" s="70">
        <f t="shared" si="66"/>
        <v>64959857142.857208</v>
      </c>
      <c r="AD78" s="70">
        <f t="shared" si="67"/>
        <v>87114285.714285806</v>
      </c>
      <c r="AE78" s="70">
        <f t="shared" si="68"/>
        <v>0</v>
      </c>
      <c r="AF78" s="70">
        <f t="shared" si="74"/>
        <v>769234585714.2865</v>
      </c>
      <c r="AG78" s="70">
        <f t="shared" si="75"/>
        <v>279410171428.57178</v>
      </c>
      <c r="AH78" s="70">
        <f t="shared" si="69"/>
        <v>2415814071428.5742</v>
      </c>
      <c r="AI78" s="70">
        <f t="shared" si="70"/>
        <v>173457285714.28589</v>
      </c>
      <c r="AJ78" s="70">
        <f t="shared" si="77"/>
        <v>2589271357142.8604</v>
      </c>
      <c r="AK78" s="81">
        <f t="shared" si="78"/>
        <v>0.10791073351882585</v>
      </c>
      <c r="AL78" s="70">
        <f t="shared" si="76"/>
        <v>167664257142.8573</v>
      </c>
      <c r="AM78" s="81">
        <f t="shared" si="79"/>
        <v>1.6664862039766892</v>
      </c>
      <c r="AN78" s="70">
        <f t="shared" si="80"/>
        <v>111745914285.71448</v>
      </c>
      <c r="AO78" s="81">
        <f t="shared" si="81"/>
        <v>0.39993502639642137</v>
      </c>
      <c r="AP78" s="81">
        <f t="shared" si="82"/>
        <v>2.1743319638919365</v>
      </c>
    </row>
    <row r="79" spans="1:42">
      <c r="A79" s="48">
        <v>68</v>
      </c>
      <c r="B79" s="297"/>
      <c r="C79" s="299"/>
      <c r="D79" s="300"/>
      <c r="E79" s="102">
        <v>2022</v>
      </c>
      <c r="F79" s="88">
        <v>88374026</v>
      </c>
      <c r="G79" s="88">
        <v>61928330</v>
      </c>
      <c r="H79" s="88">
        <v>8140664</v>
      </c>
      <c r="I79" s="88">
        <v>4946234</v>
      </c>
      <c r="J79" s="88">
        <v>3019074</v>
      </c>
      <c r="K79" s="88">
        <v>0</v>
      </c>
      <c r="L79" s="88">
        <v>0</v>
      </c>
      <c r="M79" s="88">
        <f t="shared" si="71"/>
        <v>55714826</v>
      </c>
      <c r="N79" s="88">
        <f t="shared" si="72"/>
        <v>32659200</v>
      </c>
      <c r="O79" s="88">
        <v>186108629</v>
      </c>
      <c r="P79" s="88">
        <v>25585539</v>
      </c>
      <c r="Q79" s="88">
        <f t="shared" si="32"/>
        <v>211694168</v>
      </c>
      <c r="R79" s="93">
        <f t="shared" si="16"/>
        <v>0.15427538844622304</v>
      </c>
      <c r="S79" s="88">
        <f t="shared" si="73"/>
        <v>11159738</v>
      </c>
      <c r="T79" s="93">
        <f t="shared" si="17"/>
        <v>2.9265203179501169</v>
      </c>
      <c r="U79" s="88">
        <f t="shared" si="18"/>
        <v>21499462</v>
      </c>
      <c r="V79" s="93">
        <f t="shared" si="19"/>
        <v>0.65829726386439347</v>
      </c>
      <c r="W79" s="93">
        <f t="shared" si="20"/>
        <v>3.7390929702607334</v>
      </c>
      <c r="X79" s="70">
        <v>15625</v>
      </c>
      <c r="Y79" s="70">
        <f t="shared" si="62"/>
        <v>1380844156250</v>
      </c>
      <c r="Z79" s="70">
        <f t="shared" si="63"/>
        <v>967630156250</v>
      </c>
      <c r="AA79" s="70">
        <f t="shared" si="64"/>
        <v>127197875000</v>
      </c>
      <c r="AB79" s="70">
        <f t="shared" si="65"/>
        <v>77284906250</v>
      </c>
      <c r="AC79" s="70">
        <f t="shared" si="66"/>
        <v>47173031250</v>
      </c>
      <c r="AD79" s="70">
        <f t="shared" si="67"/>
        <v>0</v>
      </c>
      <c r="AE79" s="70">
        <f t="shared" si="68"/>
        <v>0</v>
      </c>
      <c r="AF79" s="70">
        <f t="shared" si="74"/>
        <v>870544156250</v>
      </c>
      <c r="AG79" s="70">
        <f t="shared" si="75"/>
        <v>510300000000</v>
      </c>
      <c r="AH79" s="70">
        <f t="shared" si="69"/>
        <v>2907947328125</v>
      </c>
      <c r="AI79" s="70">
        <f t="shared" si="70"/>
        <v>399774046875</v>
      </c>
      <c r="AJ79" s="70">
        <f t="shared" si="77"/>
        <v>3307721375000</v>
      </c>
      <c r="AK79" s="81">
        <f t="shared" si="78"/>
        <v>0.15427538844622304</v>
      </c>
      <c r="AL79" s="70">
        <f t="shared" si="76"/>
        <v>174370906250</v>
      </c>
      <c r="AM79" s="81">
        <f t="shared" si="79"/>
        <v>2.9265203179501169</v>
      </c>
      <c r="AN79" s="70">
        <f t="shared" si="80"/>
        <v>335929093750</v>
      </c>
      <c r="AO79" s="81">
        <f t="shared" si="81"/>
        <v>0.65829726386439347</v>
      </c>
      <c r="AP79" s="81">
        <f t="shared" si="82"/>
        <v>3.7390929702607334</v>
      </c>
    </row>
    <row r="80" spans="1:42">
      <c r="A80" s="48">
        <v>69</v>
      </c>
      <c r="B80" s="297"/>
      <c r="C80" s="299"/>
      <c r="D80" s="300"/>
      <c r="E80" s="101">
        <v>2023</v>
      </c>
      <c r="F80" s="88">
        <v>63186783</v>
      </c>
      <c r="G80" s="88">
        <v>44156730</v>
      </c>
      <c r="H80" s="88">
        <v>5881157</v>
      </c>
      <c r="I80" s="88">
        <v>5170494</v>
      </c>
      <c r="J80" s="88">
        <v>3507291</v>
      </c>
      <c r="K80" s="88">
        <v>0</v>
      </c>
      <c r="L80" s="88">
        <v>0</v>
      </c>
      <c r="M80" s="88">
        <f t="shared" si="71"/>
        <v>39938776</v>
      </c>
      <c r="N80" s="88">
        <f t="shared" si="72"/>
        <v>23248007</v>
      </c>
      <c r="O80" s="88">
        <v>210814786</v>
      </c>
      <c r="P80" s="88">
        <v>24638813</v>
      </c>
      <c r="Q80" s="88">
        <f t="shared" si="32"/>
        <v>235453599</v>
      </c>
      <c r="R80" s="93">
        <f t="shared" si="16"/>
        <v>9.8737106159078075E-2</v>
      </c>
      <c r="S80" s="88">
        <f t="shared" si="73"/>
        <v>9388448</v>
      </c>
      <c r="T80" s="93">
        <f t="shared" si="17"/>
        <v>2.4762353692537893</v>
      </c>
      <c r="U80" s="88">
        <f t="shared" si="18"/>
        <v>13859559</v>
      </c>
      <c r="V80" s="93">
        <f t="shared" si="19"/>
        <v>0.59616116770783834</v>
      </c>
      <c r="W80" s="93">
        <f t="shared" si="20"/>
        <v>3.1711336431207058</v>
      </c>
      <c r="X80" s="70">
        <v>15384.615384615399</v>
      </c>
      <c r="Y80" s="70">
        <f t="shared" si="62"/>
        <v>972104353846.15479</v>
      </c>
      <c r="Z80" s="70">
        <f t="shared" si="63"/>
        <v>679334307692.30835</v>
      </c>
      <c r="AA80" s="70">
        <f t="shared" si="64"/>
        <v>90479338461.538544</v>
      </c>
      <c r="AB80" s="70">
        <f t="shared" si="65"/>
        <v>79546061538.461609</v>
      </c>
      <c r="AC80" s="70">
        <f t="shared" si="66"/>
        <v>53958323076.923126</v>
      </c>
      <c r="AD80" s="70">
        <f t="shared" si="67"/>
        <v>0</v>
      </c>
      <c r="AE80" s="70">
        <f t="shared" si="68"/>
        <v>0</v>
      </c>
      <c r="AF80" s="70">
        <f t="shared" si="74"/>
        <v>614442707692.30835</v>
      </c>
      <c r="AG80" s="70">
        <f t="shared" si="75"/>
        <v>357661646153.84644</v>
      </c>
      <c r="AH80" s="70">
        <f t="shared" si="69"/>
        <v>3243304400000.0029</v>
      </c>
      <c r="AI80" s="70">
        <f t="shared" si="70"/>
        <v>379058661538.46191</v>
      </c>
      <c r="AJ80" s="70">
        <f t="shared" si="77"/>
        <v>3622363061538.4648</v>
      </c>
      <c r="AK80" s="81">
        <f t="shared" si="78"/>
        <v>9.8737106159078061E-2</v>
      </c>
      <c r="AL80" s="70">
        <f t="shared" si="76"/>
        <v>144437661538.46167</v>
      </c>
      <c r="AM80" s="81">
        <f t="shared" si="79"/>
        <v>2.4762353692537888</v>
      </c>
      <c r="AN80" s="70">
        <f t="shared" si="80"/>
        <v>213223984615.38477</v>
      </c>
      <c r="AO80" s="81">
        <f t="shared" si="81"/>
        <v>0.59616116770783834</v>
      </c>
      <c r="AP80" s="81">
        <f t="shared" si="82"/>
        <v>3.1711336431207053</v>
      </c>
    </row>
    <row r="81" spans="1:42" ht="15" customHeight="1">
      <c r="A81" s="48">
        <v>70</v>
      </c>
      <c r="B81" s="297">
        <v>24</v>
      </c>
      <c r="C81" s="299" t="s">
        <v>208</v>
      </c>
      <c r="D81" s="300" t="s">
        <v>241</v>
      </c>
      <c r="E81" s="97">
        <v>2021</v>
      </c>
      <c r="F81" s="88">
        <v>691372585</v>
      </c>
      <c r="G81" s="88">
        <v>339760699</v>
      </c>
      <c r="H81" s="88">
        <v>10690216</v>
      </c>
      <c r="I81" s="88">
        <v>8360921</v>
      </c>
      <c r="J81" s="88">
        <v>2747766</v>
      </c>
      <c r="K81" s="88">
        <v>74621343</v>
      </c>
      <c r="L81" s="88">
        <v>19870125</v>
      </c>
      <c r="M81" s="88">
        <f t="shared" si="71"/>
        <v>389434856</v>
      </c>
      <c r="N81" s="88">
        <f t="shared" si="72"/>
        <v>301937729</v>
      </c>
      <c r="O81" s="88">
        <v>252612693</v>
      </c>
      <c r="P81" s="88">
        <v>205164329</v>
      </c>
      <c r="Q81" s="88">
        <f t="shared" si="32"/>
        <v>457777022</v>
      </c>
      <c r="R81" s="93">
        <f t="shared" si="16"/>
        <v>0.65957379791771198</v>
      </c>
      <c r="S81" s="88">
        <f t="shared" si="73"/>
        <v>33308107</v>
      </c>
      <c r="T81" s="93">
        <f t="shared" si="17"/>
        <v>9.0649921654208683</v>
      </c>
      <c r="U81" s="88">
        <f t="shared" si="18"/>
        <v>268629622</v>
      </c>
      <c r="V81" s="93">
        <f t="shared" si="19"/>
        <v>0.88968550863015861</v>
      </c>
      <c r="W81" s="93">
        <f t="shared" si="20"/>
        <v>10.614251471968739</v>
      </c>
      <c r="X81" s="70">
        <v>14285.714285714301</v>
      </c>
      <c r="Y81" s="70">
        <f t="shared" si="62"/>
        <v>9876751214285.7246</v>
      </c>
      <c r="Z81" s="70">
        <f t="shared" si="63"/>
        <v>4853724271428.5762</v>
      </c>
      <c r="AA81" s="70">
        <f t="shared" si="64"/>
        <v>152717371428.57159</v>
      </c>
      <c r="AB81" s="70">
        <f t="shared" si="65"/>
        <v>119441728571.4287</v>
      </c>
      <c r="AC81" s="70">
        <f t="shared" si="66"/>
        <v>39253800000.000038</v>
      </c>
      <c r="AD81" s="70">
        <f t="shared" si="67"/>
        <v>1066019185714.2869</v>
      </c>
      <c r="AE81" s="70">
        <f t="shared" si="68"/>
        <v>283858928571.42889</v>
      </c>
      <c r="AF81" s="70">
        <f t="shared" si="74"/>
        <v>5563355085714.292</v>
      </c>
      <c r="AG81" s="70">
        <f t="shared" si="75"/>
        <v>4313396128571.4326</v>
      </c>
      <c r="AH81" s="70">
        <f t="shared" si="69"/>
        <v>3608752757142.8608</v>
      </c>
      <c r="AI81" s="70">
        <f t="shared" si="70"/>
        <v>2930918985714.2886</v>
      </c>
      <c r="AJ81" s="70">
        <f t="shared" si="77"/>
        <v>6539671742857.1494</v>
      </c>
      <c r="AK81" s="81">
        <f t="shared" si="78"/>
        <v>0.65957379791771198</v>
      </c>
      <c r="AL81" s="70">
        <f t="shared" si="76"/>
        <v>475830100000.00049</v>
      </c>
      <c r="AM81" s="81">
        <f t="shared" si="79"/>
        <v>9.0649921654208683</v>
      </c>
      <c r="AN81" s="70">
        <f t="shared" si="80"/>
        <v>3837566028571.4321</v>
      </c>
      <c r="AO81" s="81">
        <f t="shared" si="81"/>
        <v>0.88968550863015861</v>
      </c>
      <c r="AP81" s="81">
        <f t="shared" si="82"/>
        <v>10.614251471968739</v>
      </c>
    </row>
    <row r="82" spans="1:42">
      <c r="A82" s="48">
        <v>71</v>
      </c>
      <c r="B82" s="297"/>
      <c r="C82" s="299"/>
      <c r="D82" s="300"/>
      <c r="E82" s="102">
        <v>2022</v>
      </c>
      <c r="F82" s="88">
        <v>1029015864</v>
      </c>
      <c r="G82" s="88">
        <v>565714830</v>
      </c>
      <c r="H82" s="88">
        <v>11980787</v>
      </c>
      <c r="I82" s="88">
        <v>8732102</v>
      </c>
      <c r="J82" s="88">
        <v>3731196</v>
      </c>
      <c r="K82" s="88">
        <v>110062338</v>
      </c>
      <c r="L82" s="88">
        <v>30709478</v>
      </c>
      <c r="M82" s="88">
        <f t="shared" si="71"/>
        <v>638087809</v>
      </c>
      <c r="N82" s="88">
        <f t="shared" si="72"/>
        <v>390928055</v>
      </c>
      <c r="O82" s="88">
        <v>220477774</v>
      </c>
      <c r="P82" s="88">
        <v>239896019</v>
      </c>
      <c r="Q82" s="88">
        <f t="shared" si="32"/>
        <v>460373793</v>
      </c>
      <c r="R82" s="93">
        <f t="shared" si="16"/>
        <v>0.8491535811639912</v>
      </c>
      <c r="S82" s="88">
        <f t="shared" si="73"/>
        <v>46421461</v>
      </c>
      <c r="T82" s="93">
        <f t="shared" si="17"/>
        <v>8.4212785763033171</v>
      </c>
      <c r="U82" s="88">
        <f t="shared" si="18"/>
        <v>344506594</v>
      </c>
      <c r="V82" s="93">
        <f t="shared" si="19"/>
        <v>0.8812531860881665</v>
      </c>
      <c r="W82" s="93">
        <f t="shared" si="20"/>
        <v>10.151685343555474</v>
      </c>
      <c r="X82" s="70">
        <v>15625</v>
      </c>
      <c r="Y82" s="70">
        <f t="shared" si="62"/>
        <v>16078372875000</v>
      </c>
      <c r="Z82" s="70">
        <f t="shared" si="63"/>
        <v>8839294218750</v>
      </c>
      <c r="AA82" s="70">
        <f t="shared" si="64"/>
        <v>187199796875</v>
      </c>
      <c r="AB82" s="70">
        <f t="shared" si="65"/>
        <v>136439093750</v>
      </c>
      <c r="AC82" s="70">
        <f t="shared" si="66"/>
        <v>58299937500</v>
      </c>
      <c r="AD82" s="70">
        <f t="shared" si="67"/>
        <v>1719724031250</v>
      </c>
      <c r="AE82" s="70">
        <f t="shared" si="68"/>
        <v>479835593750</v>
      </c>
      <c r="AF82" s="70">
        <f t="shared" si="74"/>
        <v>9970122015625</v>
      </c>
      <c r="AG82" s="70">
        <f t="shared" si="75"/>
        <v>6108250859375</v>
      </c>
      <c r="AH82" s="70">
        <f t="shared" si="69"/>
        <v>3444965218750</v>
      </c>
      <c r="AI82" s="70">
        <f t="shared" si="70"/>
        <v>3748375296875</v>
      </c>
      <c r="AJ82" s="70">
        <f t="shared" si="77"/>
        <v>7193340515625</v>
      </c>
      <c r="AK82" s="81">
        <f t="shared" si="78"/>
        <v>0.8491535811639912</v>
      </c>
      <c r="AL82" s="70">
        <f t="shared" si="76"/>
        <v>725335328125</v>
      </c>
      <c r="AM82" s="81">
        <f t="shared" si="79"/>
        <v>8.4212785763033171</v>
      </c>
      <c r="AN82" s="70">
        <f t="shared" si="80"/>
        <v>5382915531250</v>
      </c>
      <c r="AO82" s="81">
        <f t="shared" si="81"/>
        <v>0.8812531860881665</v>
      </c>
      <c r="AP82" s="81">
        <f t="shared" si="82"/>
        <v>10.151685343555474</v>
      </c>
    </row>
    <row r="83" spans="1:42">
      <c r="A83" s="48">
        <v>72</v>
      </c>
      <c r="B83" s="297"/>
      <c r="C83" s="299"/>
      <c r="D83" s="300"/>
      <c r="E83" s="101">
        <v>2023</v>
      </c>
      <c r="F83" s="88">
        <v>1134336606</v>
      </c>
      <c r="G83" s="88">
        <v>783055356</v>
      </c>
      <c r="H83" s="88">
        <v>9144264</v>
      </c>
      <c r="I83" s="88">
        <v>12789925</v>
      </c>
      <c r="J83" s="88">
        <v>2353975</v>
      </c>
      <c r="K83" s="88">
        <v>150098988</v>
      </c>
      <c r="L83" s="88">
        <v>33763709</v>
      </c>
      <c r="M83" s="88">
        <f t="shared" si="71"/>
        <v>900682321</v>
      </c>
      <c r="N83" s="88">
        <f t="shared" si="72"/>
        <v>233654285</v>
      </c>
      <c r="O83" s="88">
        <v>242483460</v>
      </c>
      <c r="P83" s="88">
        <v>162269459</v>
      </c>
      <c r="Q83" s="88">
        <f t="shared" si="32"/>
        <v>404752919</v>
      </c>
      <c r="R83" s="93">
        <f t="shared" si="16"/>
        <v>0.57727634324979382</v>
      </c>
      <c r="S83" s="88">
        <f t="shared" si="73"/>
        <v>45261948</v>
      </c>
      <c r="T83" s="93">
        <f t="shared" si="17"/>
        <v>5.1622675409374779</v>
      </c>
      <c r="U83" s="88">
        <f t="shared" si="18"/>
        <v>188392337</v>
      </c>
      <c r="V83" s="93">
        <f t="shared" si="19"/>
        <v>0.80628667691671052</v>
      </c>
      <c r="W83" s="93">
        <f t="shared" si="20"/>
        <v>6.5458305611039824</v>
      </c>
      <c r="X83" s="70">
        <v>15384.615384615399</v>
      </c>
      <c r="Y83" s="70">
        <f t="shared" si="62"/>
        <v>17451332400000.018</v>
      </c>
      <c r="Z83" s="70">
        <f t="shared" si="63"/>
        <v>12047005476923.088</v>
      </c>
      <c r="AA83" s="70">
        <f t="shared" si="64"/>
        <v>140680984615.38474</v>
      </c>
      <c r="AB83" s="70">
        <f t="shared" si="65"/>
        <v>196768076923.07712</v>
      </c>
      <c r="AC83" s="70">
        <f t="shared" si="66"/>
        <v>36215000000.000038</v>
      </c>
      <c r="AD83" s="70">
        <f t="shared" si="67"/>
        <v>2309215200000.0024</v>
      </c>
      <c r="AE83" s="70">
        <f t="shared" si="68"/>
        <v>519441676923.07739</v>
      </c>
      <c r="AF83" s="70">
        <f t="shared" si="74"/>
        <v>13856651092307.703</v>
      </c>
      <c r="AG83" s="70">
        <f t="shared" si="75"/>
        <v>3594681307692.3145</v>
      </c>
      <c r="AH83" s="70">
        <f t="shared" si="69"/>
        <v>3730514769230.7729</v>
      </c>
      <c r="AI83" s="70">
        <f t="shared" si="70"/>
        <v>2496453215384.6177</v>
      </c>
      <c r="AJ83" s="70">
        <f t="shared" si="77"/>
        <v>6226967984615.3906</v>
      </c>
      <c r="AK83" s="81">
        <f t="shared" si="78"/>
        <v>0.57727634324979438</v>
      </c>
      <c r="AL83" s="70">
        <f t="shared" si="76"/>
        <v>696337661538.46216</v>
      </c>
      <c r="AM83" s="81">
        <f t="shared" si="79"/>
        <v>5.1622675409374832</v>
      </c>
      <c r="AN83" s="70">
        <f t="shared" si="80"/>
        <v>2898343646153.8525</v>
      </c>
      <c r="AO83" s="81">
        <f t="shared" si="81"/>
        <v>0.80628667691671074</v>
      </c>
      <c r="AP83" s="81">
        <f t="shared" si="82"/>
        <v>6.5458305611039886</v>
      </c>
    </row>
    <row r="84" spans="1:42" ht="15" customHeight="1">
      <c r="A84" s="48">
        <v>73</v>
      </c>
      <c r="B84" s="297">
        <v>25</v>
      </c>
      <c r="C84" s="299" t="s">
        <v>209</v>
      </c>
      <c r="D84" s="300" t="s">
        <v>242</v>
      </c>
      <c r="E84" s="97">
        <v>2021</v>
      </c>
      <c r="F84" s="88">
        <v>462666313</v>
      </c>
      <c r="G84" s="88">
        <v>384863899</v>
      </c>
      <c r="H84" s="88">
        <v>97106973</v>
      </c>
      <c r="I84" s="88">
        <v>20589699</v>
      </c>
      <c r="J84" s="88">
        <v>9581597</v>
      </c>
      <c r="K84" s="88">
        <v>1795251</v>
      </c>
      <c r="L84" s="88">
        <v>1630287</v>
      </c>
      <c r="M84" s="88">
        <f t="shared" si="71"/>
        <v>298929992</v>
      </c>
      <c r="N84" s="88">
        <f t="shared" si="72"/>
        <v>163736321</v>
      </c>
      <c r="O84" s="88">
        <v>354225327</v>
      </c>
      <c r="P84" s="88">
        <v>65607407</v>
      </c>
      <c r="Q84" s="88">
        <f t="shared" si="32"/>
        <v>419832734</v>
      </c>
      <c r="R84" s="93">
        <f t="shared" si="16"/>
        <v>0.39000370323672762</v>
      </c>
      <c r="S84" s="88">
        <f t="shared" si="73"/>
        <v>108318857</v>
      </c>
      <c r="T84" s="93">
        <f t="shared" si="17"/>
        <v>1.5116141873616706</v>
      </c>
      <c r="U84" s="88">
        <f t="shared" si="18"/>
        <v>55417464</v>
      </c>
      <c r="V84" s="93">
        <f t="shared" si="19"/>
        <v>0.3384555342488732</v>
      </c>
      <c r="W84" s="93">
        <f t="shared" si="20"/>
        <v>2.2400734248472713</v>
      </c>
      <c r="X84" s="70">
        <v>14285.714285714301</v>
      </c>
      <c r="Y84" s="70">
        <f t="shared" si="62"/>
        <v>6609518757142.8643</v>
      </c>
      <c r="Z84" s="70">
        <f t="shared" si="63"/>
        <v>5498055700000.0059</v>
      </c>
      <c r="AA84" s="70">
        <f t="shared" si="64"/>
        <v>1387242471428.573</v>
      </c>
      <c r="AB84" s="70">
        <f t="shared" si="65"/>
        <v>294138557142.85748</v>
      </c>
      <c r="AC84" s="70">
        <f t="shared" si="66"/>
        <v>136879957142.85728</v>
      </c>
      <c r="AD84" s="70">
        <f t="shared" si="67"/>
        <v>25646442857.142883</v>
      </c>
      <c r="AE84" s="70">
        <f t="shared" si="68"/>
        <v>23289814285.71431</v>
      </c>
      <c r="AF84" s="70">
        <f t="shared" si="74"/>
        <v>4270428457142.8608</v>
      </c>
      <c r="AG84" s="70">
        <f t="shared" si="75"/>
        <v>2339090300000.0034</v>
      </c>
      <c r="AH84" s="70">
        <f t="shared" si="69"/>
        <v>5060361814285.7197</v>
      </c>
      <c r="AI84" s="70">
        <f t="shared" si="70"/>
        <v>937248671428.57239</v>
      </c>
      <c r="AJ84" s="70">
        <f t="shared" si="77"/>
        <v>5997610485714.292</v>
      </c>
      <c r="AK84" s="81">
        <f t="shared" si="78"/>
        <v>0.39000370323672778</v>
      </c>
      <c r="AL84" s="70">
        <f t="shared" si="76"/>
        <v>1547412242857.1445</v>
      </c>
      <c r="AM84" s="81">
        <f t="shared" si="79"/>
        <v>1.5116141873616711</v>
      </c>
      <c r="AN84" s="70">
        <f t="shared" si="80"/>
        <v>791678057142.85889</v>
      </c>
      <c r="AO84" s="81">
        <f t="shared" si="81"/>
        <v>0.33845553424887348</v>
      </c>
      <c r="AP84" s="81">
        <f t="shared" si="82"/>
        <v>2.2400734248472722</v>
      </c>
    </row>
    <row r="85" spans="1:42">
      <c r="A85" s="48">
        <v>74</v>
      </c>
      <c r="B85" s="297"/>
      <c r="C85" s="299"/>
      <c r="D85" s="300"/>
      <c r="E85" s="102">
        <v>2022</v>
      </c>
      <c r="F85" s="88">
        <v>635790440</v>
      </c>
      <c r="G85" s="88">
        <v>499774421</v>
      </c>
      <c r="H85" s="88">
        <v>126730852</v>
      </c>
      <c r="I85" s="88">
        <v>33090627</v>
      </c>
      <c r="J85" s="88">
        <v>15384532</v>
      </c>
      <c r="K85" s="88">
        <v>593420</v>
      </c>
      <c r="L85" s="88">
        <v>372227</v>
      </c>
      <c r="M85" s="88">
        <f t="shared" si="71"/>
        <v>390970857</v>
      </c>
      <c r="N85" s="88">
        <f t="shared" si="72"/>
        <v>244819583</v>
      </c>
      <c r="O85" s="88">
        <v>423710293</v>
      </c>
      <c r="P85" s="88">
        <v>93885354</v>
      </c>
      <c r="Q85" s="88">
        <f t="shared" si="32"/>
        <v>517595647</v>
      </c>
      <c r="R85" s="93">
        <f t="shared" si="16"/>
        <v>0.47299389865232</v>
      </c>
      <c r="S85" s="88">
        <f t="shared" si="73"/>
        <v>142487611</v>
      </c>
      <c r="T85" s="93">
        <f t="shared" si="17"/>
        <v>1.7181815407095287</v>
      </c>
      <c r="U85" s="88">
        <f t="shared" si="18"/>
        <v>102331972</v>
      </c>
      <c r="V85" s="93">
        <f t="shared" si="19"/>
        <v>0.41798932399946126</v>
      </c>
      <c r="W85" s="93">
        <f t="shared" si="20"/>
        <v>2.60916476336131</v>
      </c>
      <c r="X85" s="70">
        <v>15625</v>
      </c>
      <c r="Y85" s="70">
        <f t="shared" si="62"/>
        <v>9934225625000</v>
      </c>
      <c r="Z85" s="70">
        <f t="shared" si="63"/>
        <v>7808975328125</v>
      </c>
      <c r="AA85" s="70">
        <f t="shared" si="64"/>
        <v>1980169562500</v>
      </c>
      <c r="AB85" s="70">
        <f t="shared" si="65"/>
        <v>517041046875</v>
      </c>
      <c r="AC85" s="70">
        <f t="shared" si="66"/>
        <v>240383312500</v>
      </c>
      <c r="AD85" s="70">
        <f t="shared" si="67"/>
        <v>9272187500</v>
      </c>
      <c r="AE85" s="70">
        <f t="shared" si="68"/>
        <v>5816046875</v>
      </c>
      <c r="AF85" s="70">
        <f t="shared" si="74"/>
        <v>6108919640625</v>
      </c>
      <c r="AG85" s="70">
        <f t="shared" si="75"/>
        <v>3825305984375</v>
      </c>
      <c r="AH85" s="70">
        <f t="shared" si="69"/>
        <v>6620473328125</v>
      </c>
      <c r="AI85" s="70">
        <f t="shared" si="70"/>
        <v>1466958656250</v>
      </c>
      <c r="AJ85" s="70">
        <f t="shared" si="77"/>
        <v>8087431984375</v>
      </c>
      <c r="AK85" s="81">
        <f t="shared" si="78"/>
        <v>0.47299389865232</v>
      </c>
      <c r="AL85" s="70">
        <f t="shared" si="76"/>
        <v>2226368921875</v>
      </c>
      <c r="AM85" s="81">
        <f t="shared" si="79"/>
        <v>1.7181815407095287</v>
      </c>
      <c r="AN85" s="70">
        <f t="shared" si="80"/>
        <v>1598937062500</v>
      </c>
      <c r="AO85" s="81">
        <f t="shared" si="81"/>
        <v>0.41798932399946126</v>
      </c>
      <c r="AP85" s="81">
        <f t="shared" si="82"/>
        <v>2.60916476336131</v>
      </c>
    </row>
    <row r="86" spans="1:42">
      <c r="A86" s="48">
        <v>75</v>
      </c>
      <c r="B86" s="297"/>
      <c r="C86" s="299"/>
      <c r="D86" s="300"/>
      <c r="E86" s="101">
        <v>2023</v>
      </c>
      <c r="F86" s="88">
        <v>501262751</v>
      </c>
      <c r="G86" s="88">
        <v>437435940</v>
      </c>
      <c r="H86" s="88">
        <v>143879862</v>
      </c>
      <c r="I86" s="88">
        <v>51582981</v>
      </c>
      <c r="J86" s="88">
        <v>25377151</v>
      </c>
      <c r="K86" s="88">
        <v>901394</v>
      </c>
      <c r="L86" s="88">
        <v>615154</v>
      </c>
      <c r="M86" s="88">
        <f t="shared" si="71"/>
        <v>320048148</v>
      </c>
      <c r="N86" s="88">
        <f t="shared" si="72"/>
        <v>181214603</v>
      </c>
      <c r="O86" s="88">
        <v>423687645</v>
      </c>
      <c r="P86" s="88">
        <v>20846270</v>
      </c>
      <c r="Q86" s="88">
        <f t="shared" si="32"/>
        <v>444533915</v>
      </c>
      <c r="R86" s="93">
        <f t="shared" si="16"/>
        <v>0.4076507930784089</v>
      </c>
      <c r="S86" s="88">
        <f t="shared" si="73"/>
        <v>169872167</v>
      </c>
      <c r="T86" s="93">
        <f t="shared" si="17"/>
        <v>1.066770420371455</v>
      </c>
      <c r="U86" s="88">
        <f t="shared" si="18"/>
        <v>11342436</v>
      </c>
      <c r="V86" s="93">
        <f t="shared" si="19"/>
        <v>6.2591180910514146E-2</v>
      </c>
      <c r="W86" s="93">
        <f t="shared" si="20"/>
        <v>1.5370123943603782</v>
      </c>
      <c r="X86" s="70">
        <v>15384.615384615399</v>
      </c>
      <c r="Y86" s="70">
        <f t="shared" si="62"/>
        <v>7711734630769.2383</v>
      </c>
      <c r="Z86" s="70">
        <f t="shared" si="63"/>
        <v>6729783692307.6992</v>
      </c>
      <c r="AA86" s="70">
        <f t="shared" si="64"/>
        <v>2213536338461.5405</v>
      </c>
      <c r="AB86" s="70">
        <f t="shared" si="65"/>
        <v>793584323076.92383</v>
      </c>
      <c r="AC86" s="70">
        <f t="shared" si="66"/>
        <v>390417707692.30804</v>
      </c>
      <c r="AD86" s="70">
        <f t="shared" si="67"/>
        <v>13867600000.000013</v>
      </c>
      <c r="AE86" s="70">
        <f t="shared" si="68"/>
        <v>9463907692.3077011</v>
      </c>
      <c r="AF86" s="70">
        <f t="shared" si="74"/>
        <v>4923817661538.4668</v>
      </c>
      <c r="AG86" s="70">
        <f t="shared" si="75"/>
        <v>2787916969230.7715</v>
      </c>
      <c r="AH86" s="70">
        <f t="shared" si="69"/>
        <v>6518271461538.4678</v>
      </c>
      <c r="AI86" s="70">
        <f t="shared" si="70"/>
        <v>320711846153.84644</v>
      </c>
      <c r="AJ86" s="70">
        <f t="shared" si="77"/>
        <v>6838983307692.3145</v>
      </c>
      <c r="AK86" s="81">
        <f t="shared" si="78"/>
        <v>0.40765079307840879</v>
      </c>
      <c r="AL86" s="70">
        <f t="shared" si="76"/>
        <v>2613417953846.1562</v>
      </c>
      <c r="AM86" s="81">
        <f t="shared" si="79"/>
        <v>1.0667704203714548</v>
      </c>
      <c r="AN86" s="70">
        <f t="shared" si="80"/>
        <v>174499015384.61523</v>
      </c>
      <c r="AO86" s="81">
        <f t="shared" si="81"/>
        <v>6.2591180910514049E-2</v>
      </c>
      <c r="AP86" s="81">
        <f t="shared" si="82"/>
        <v>1.5370123943603775</v>
      </c>
    </row>
    <row r="87" spans="1:42" ht="15" customHeight="1">
      <c r="A87" s="48">
        <v>76</v>
      </c>
      <c r="B87" s="297">
        <v>26</v>
      </c>
      <c r="C87" s="299" t="s">
        <v>210</v>
      </c>
      <c r="D87" s="300" t="s">
        <v>243</v>
      </c>
      <c r="E87" s="97">
        <v>2021</v>
      </c>
      <c r="F87" s="88">
        <v>309840126</v>
      </c>
      <c r="G87" s="88">
        <v>142046561</v>
      </c>
      <c r="H87" s="88">
        <v>5098258</v>
      </c>
      <c r="I87" s="88">
        <v>11685006</v>
      </c>
      <c r="J87" s="88">
        <v>4938984</v>
      </c>
      <c r="K87" s="88">
        <v>28862016</v>
      </c>
      <c r="L87" s="88">
        <v>7209664</v>
      </c>
      <c r="M87" s="88">
        <f t="shared" si="71"/>
        <v>165346677</v>
      </c>
      <c r="N87" s="88">
        <f t="shared" si="72"/>
        <v>144493449</v>
      </c>
      <c r="O87" s="88">
        <v>199983661</v>
      </c>
      <c r="P87" s="88">
        <v>100566379</v>
      </c>
      <c r="Q87" s="88">
        <f t="shared" si="32"/>
        <v>300550040</v>
      </c>
      <c r="R87" s="93">
        <f t="shared" si="16"/>
        <v>0.48076336639316369</v>
      </c>
      <c r="S87" s="88">
        <f t="shared" si="73"/>
        <v>17246906</v>
      </c>
      <c r="T87" s="93">
        <f t="shared" si="17"/>
        <v>8.3779345118480961</v>
      </c>
      <c r="U87" s="88">
        <f t="shared" si="18"/>
        <v>127246543</v>
      </c>
      <c r="V87" s="93">
        <f t="shared" si="19"/>
        <v>0.88063883782025298</v>
      </c>
      <c r="W87" s="93">
        <f t="shared" si="20"/>
        <v>9.7393367160615139</v>
      </c>
      <c r="X87" s="70">
        <v>14285.714285714301</v>
      </c>
      <c r="Y87" s="70">
        <f t="shared" si="62"/>
        <v>4426287514285.7187</v>
      </c>
      <c r="Z87" s="70">
        <f t="shared" si="63"/>
        <v>2029236585714.2878</v>
      </c>
      <c r="AA87" s="70">
        <f t="shared" si="64"/>
        <v>72832257142.857224</v>
      </c>
      <c r="AB87" s="70">
        <f t="shared" si="65"/>
        <v>166928657142.85733</v>
      </c>
      <c r="AC87" s="70">
        <f t="shared" si="66"/>
        <v>70556914285.714355</v>
      </c>
      <c r="AD87" s="70">
        <f t="shared" si="67"/>
        <v>412314514285.71472</v>
      </c>
      <c r="AE87" s="70">
        <f t="shared" si="68"/>
        <v>102995200000.00011</v>
      </c>
      <c r="AF87" s="70">
        <f t="shared" si="74"/>
        <v>2362095385714.2881</v>
      </c>
      <c r="AG87" s="70">
        <f t="shared" si="75"/>
        <v>2064192128571.4307</v>
      </c>
      <c r="AH87" s="70">
        <f t="shared" si="69"/>
        <v>2856909442857.146</v>
      </c>
      <c r="AI87" s="70">
        <f t="shared" si="70"/>
        <v>1436662557142.8586</v>
      </c>
      <c r="AJ87" s="70">
        <f t="shared" si="77"/>
        <v>4293572000000.0049</v>
      </c>
      <c r="AK87" s="81">
        <f t="shared" si="78"/>
        <v>0.48076336639316364</v>
      </c>
      <c r="AL87" s="70">
        <f t="shared" si="76"/>
        <v>246384371428.57172</v>
      </c>
      <c r="AM87" s="81">
        <f t="shared" si="79"/>
        <v>8.3779345118480943</v>
      </c>
      <c r="AN87" s="70">
        <f t="shared" si="80"/>
        <v>1817807757142.8589</v>
      </c>
      <c r="AO87" s="81">
        <f t="shared" si="81"/>
        <v>0.88063883782025298</v>
      </c>
      <c r="AP87" s="81">
        <f t="shared" si="82"/>
        <v>9.7393367160615121</v>
      </c>
    </row>
    <row r="88" spans="1:42">
      <c r="A88" s="48">
        <v>77</v>
      </c>
      <c r="B88" s="297"/>
      <c r="C88" s="299"/>
      <c r="D88" s="300"/>
      <c r="E88" s="102">
        <v>2022</v>
      </c>
      <c r="F88" s="88">
        <v>449535604</v>
      </c>
      <c r="G88" s="88">
        <v>183758231</v>
      </c>
      <c r="H88" s="88">
        <v>6521821</v>
      </c>
      <c r="I88" s="88">
        <v>11075015</v>
      </c>
      <c r="J88" s="88">
        <v>7076114</v>
      </c>
      <c r="K88" s="88">
        <v>26279059</v>
      </c>
      <c r="L88" s="88">
        <v>8604823</v>
      </c>
      <c r="M88" s="88">
        <f t="shared" si="71"/>
        <v>198909547</v>
      </c>
      <c r="N88" s="88">
        <f t="shared" si="72"/>
        <v>250626057</v>
      </c>
      <c r="O88" s="88">
        <v>250265760</v>
      </c>
      <c r="P88" s="88">
        <v>179391667</v>
      </c>
      <c r="Q88" s="88">
        <f t="shared" si="32"/>
        <v>429657427</v>
      </c>
      <c r="R88" s="93">
        <f t="shared" si="16"/>
        <v>0.58331601236349628</v>
      </c>
      <c r="S88" s="88">
        <f t="shared" si="73"/>
        <v>22202758</v>
      </c>
      <c r="T88" s="93">
        <f t="shared" si="17"/>
        <v>11.288059663578732</v>
      </c>
      <c r="U88" s="88">
        <f t="shared" si="18"/>
        <v>228423299</v>
      </c>
      <c r="V88" s="93">
        <f t="shared" si="19"/>
        <v>0.91141081551628134</v>
      </c>
      <c r="W88" s="93">
        <f t="shared" si="20"/>
        <v>12.782786491458511</v>
      </c>
      <c r="X88" s="70">
        <v>15625</v>
      </c>
      <c r="Y88" s="70">
        <f t="shared" si="62"/>
        <v>7023993812500</v>
      </c>
      <c r="Z88" s="70">
        <f t="shared" si="63"/>
        <v>2871222359375</v>
      </c>
      <c r="AA88" s="70">
        <f t="shared" si="64"/>
        <v>101903453125</v>
      </c>
      <c r="AB88" s="70">
        <f t="shared" si="65"/>
        <v>173047109375</v>
      </c>
      <c r="AC88" s="70">
        <f t="shared" si="66"/>
        <v>110564281250</v>
      </c>
      <c r="AD88" s="70">
        <f t="shared" si="67"/>
        <v>410610296875</v>
      </c>
      <c r="AE88" s="70">
        <f t="shared" si="68"/>
        <v>134450359375</v>
      </c>
      <c r="AF88" s="70">
        <f t="shared" si="74"/>
        <v>3107961671875</v>
      </c>
      <c r="AG88" s="70">
        <f t="shared" si="75"/>
        <v>3916032140625</v>
      </c>
      <c r="AH88" s="70">
        <f t="shared" si="69"/>
        <v>3910402500000</v>
      </c>
      <c r="AI88" s="70">
        <f t="shared" si="70"/>
        <v>2802994796875</v>
      </c>
      <c r="AJ88" s="70">
        <f t="shared" si="77"/>
        <v>6713397296875</v>
      </c>
      <c r="AK88" s="81">
        <f t="shared" si="78"/>
        <v>0.58331601236349628</v>
      </c>
      <c r="AL88" s="70">
        <f t="shared" si="76"/>
        <v>346918093750</v>
      </c>
      <c r="AM88" s="81">
        <f t="shared" si="79"/>
        <v>11.288059663578732</v>
      </c>
      <c r="AN88" s="70">
        <f t="shared" si="80"/>
        <v>3569114046875</v>
      </c>
      <c r="AO88" s="81">
        <f t="shared" si="81"/>
        <v>0.91141081551628134</v>
      </c>
      <c r="AP88" s="81">
        <f t="shared" si="82"/>
        <v>12.782786491458511</v>
      </c>
    </row>
    <row r="89" spans="1:42">
      <c r="A89" s="48">
        <v>78</v>
      </c>
      <c r="B89" s="297"/>
      <c r="C89" s="299"/>
      <c r="D89" s="300"/>
      <c r="E89" s="101">
        <v>2023</v>
      </c>
      <c r="F89" s="88">
        <v>224087006</v>
      </c>
      <c r="G89" s="88">
        <v>177774272</v>
      </c>
      <c r="H89" s="88">
        <v>5186873</v>
      </c>
      <c r="I89" s="88">
        <v>11748080</v>
      </c>
      <c r="J89" s="88">
        <v>6325097</v>
      </c>
      <c r="K89" s="88">
        <v>20982546</v>
      </c>
      <c r="L89" s="88">
        <v>4941810</v>
      </c>
      <c r="M89" s="88">
        <f t="shared" si="71"/>
        <v>194051118</v>
      </c>
      <c r="N89" s="88">
        <f t="shared" si="72"/>
        <v>30035888</v>
      </c>
      <c r="O89" s="88">
        <v>172787797</v>
      </c>
      <c r="P89" s="88">
        <v>21686927</v>
      </c>
      <c r="Q89" s="88">
        <f t="shared" si="32"/>
        <v>194474724</v>
      </c>
      <c r="R89" s="93">
        <f t="shared" si="16"/>
        <v>0.15444623024635326</v>
      </c>
      <c r="S89" s="88">
        <f t="shared" si="73"/>
        <v>16453780</v>
      </c>
      <c r="T89" s="93">
        <f t="shared" si="17"/>
        <v>1.8254703782352748</v>
      </c>
      <c r="U89" s="88">
        <f t="shared" si="18"/>
        <v>13582108</v>
      </c>
      <c r="V89" s="93">
        <f t="shared" si="19"/>
        <v>0.45219598634806468</v>
      </c>
      <c r="W89" s="93">
        <f t="shared" si="20"/>
        <v>2.4321125948296927</v>
      </c>
      <c r="X89" s="70">
        <v>15384.615384615399</v>
      </c>
      <c r="Y89" s="70">
        <f t="shared" si="62"/>
        <v>3447492400000.0034</v>
      </c>
      <c r="Z89" s="70">
        <f t="shared" si="63"/>
        <v>2734988800000.0024</v>
      </c>
      <c r="AA89" s="70">
        <f t="shared" si="64"/>
        <v>79798046153.846237</v>
      </c>
      <c r="AB89" s="70">
        <f t="shared" si="65"/>
        <v>180739692307.69247</v>
      </c>
      <c r="AC89" s="70">
        <f t="shared" si="66"/>
        <v>97309184615.384705</v>
      </c>
      <c r="AD89" s="70">
        <f t="shared" si="67"/>
        <v>322808400000.00031</v>
      </c>
      <c r="AE89" s="70">
        <f t="shared" si="68"/>
        <v>76027846153.846222</v>
      </c>
      <c r="AF89" s="70">
        <f t="shared" si="74"/>
        <v>2985401815384.6182</v>
      </c>
      <c r="AG89" s="70">
        <f t="shared" si="75"/>
        <v>462090584615.38525</v>
      </c>
      <c r="AH89" s="70">
        <f t="shared" si="69"/>
        <v>2658273800000.0024</v>
      </c>
      <c r="AI89" s="70">
        <f t="shared" si="70"/>
        <v>333645030769.23108</v>
      </c>
      <c r="AJ89" s="70">
        <f t="shared" si="77"/>
        <v>2991918830769.2334</v>
      </c>
      <c r="AK89" s="81">
        <f t="shared" si="78"/>
        <v>0.15444623024635332</v>
      </c>
      <c r="AL89" s="70">
        <f t="shared" si="76"/>
        <v>253135076923.07718</v>
      </c>
      <c r="AM89" s="81">
        <f t="shared" si="79"/>
        <v>1.8254703782352755</v>
      </c>
      <c r="AN89" s="70">
        <f t="shared" si="80"/>
        <v>208955507692.30807</v>
      </c>
      <c r="AO89" s="81">
        <f t="shared" si="81"/>
        <v>0.4521959863480649</v>
      </c>
      <c r="AP89" s="81">
        <f t="shared" si="82"/>
        <v>2.432112594829694</v>
      </c>
    </row>
    <row r="90" spans="1:42" ht="15" customHeight="1">
      <c r="A90" s="48">
        <v>79</v>
      </c>
      <c r="B90" s="297">
        <v>27</v>
      </c>
      <c r="C90" s="299" t="s">
        <v>211</v>
      </c>
      <c r="D90" s="300" t="s">
        <v>244</v>
      </c>
      <c r="E90" s="97">
        <v>2021</v>
      </c>
      <c r="F90" s="88">
        <v>101413948</v>
      </c>
      <c r="G90" s="88">
        <v>61035104</v>
      </c>
      <c r="H90" s="88">
        <v>8087470</v>
      </c>
      <c r="I90" s="88">
        <v>6735254</v>
      </c>
      <c r="J90" s="88">
        <v>3570529</v>
      </c>
      <c r="K90" s="88">
        <v>0</v>
      </c>
      <c r="L90" s="88">
        <v>0</v>
      </c>
      <c r="M90" s="88">
        <f t="shared" si="71"/>
        <v>56112359</v>
      </c>
      <c r="N90" s="88">
        <f t="shared" si="72"/>
        <v>45301589</v>
      </c>
      <c r="O90" s="88">
        <v>150857182</v>
      </c>
      <c r="P90" s="88">
        <v>20702575</v>
      </c>
      <c r="Q90" s="88">
        <f t="shared" si="32"/>
        <v>171559757</v>
      </c>
      <c r="R90" s="93">
        <f t="shared" si="16"/>
        <v>0.26405719961470919</v>
      </c>
      <c r="S90" s="88">
        <f t="shared" si="73"/>
        <v>11657999</v>
      </c>
      <c r="T90" s="93">
        <f t="shared" si="17"/>
        <v>3.8858803298919482</v>
      </c>
      <c r="U90" s="88">
        <f t="shared" si="18"/>
        <v>33643590</v>
      </c>
      <c r="V90" s="93">
        <f t="shared" si="19"/>
        <v>0.74265805554855924</v>
      </c>
      <c r="W90" s="93">
        <f t="shared" si="20"/>
        <v>4.8925955850552167</v>
      </c>
      <c r="X90" s="70">
        <v>14285.714285714301</v>
      </c>
      <c r="Y90" s="70">
        <f t="shared" si="62"/>
        <v>1448770685714.2874</v>
      </c>
      <c r="Z90" s="70">
        <f t="shared" si="63"/>
        <v>871930057142.85803</v>
      </c>
      <c r="AA90" s="70">
        <f t="shared" si="64"/>
        <v>115535285714.28584</v>
      </c>
      <c r="AB90" s="70">
        <f t="shared" si="65"/>
        <v>96217914285.714386</v>
      </c>
      <c r="AC90" s="70">
        <f t="shared" si="66"/>
        <v>51007557142.857193</v>
      </c>
      <c r="AD90" s="70">
        <f t="shared" si="67"/>
        <v>0</v>
      </c>
      <c r="AE90" s="70">
        <f t="shared" si="68"/>
        <v>0</v>
      </c>
      <c r="AF90" s="70">
        <f t="shared" si="74"/>
        <v>801605128571.42932</v>
      </c>
      <c r="AG90" s="70">
        <f t="shared" si="75"/>
        <v>647165557142.85803</v>
      </c>
      <c r="AH90" s="70">
        <f t="shared" si="69"/>
        <v>2155102600000.0022</v>
      </c>
      <c r="AI90" s="70">
        <f t="shared" si="70"/>
        <v>295751071428.57172</v>
      </c>
      <c r="AJ90" s="70">
        <f t="shared" si="77"/>
        <v>2450853671428.5737</v>
      </c>
      <c r="AK90" s="81">
        <f t="shared" si="78"/>
        <v>0.2640571996147093</v>
      </c>
      <c r="AL90" s="70">
        <f t="shared" si="76"/>
        <v>166542842857.14304</v>
      </c>
      <c r="AM90" s="81">
        <f t="shared" si="79"/>
        <v>3.8858803298919491</v>
      </c>
      <c r="AN90" s="70">
        <f t="shared" si="80"/>
        <v>480622714285.71497</v>
      </c>
      <c r="AO90" s="81">
        <f t="shared" si="81"/>
        <v>0.74265805554855924</v>
      </c>
      <c r="AP90" s="81">
        <f t="shared" si="82"/>
        <v>4.8925955850552176</v>
      </c>
    </row>
    <row r="91" spans="1:42">
      <c r="A91" s="48">
        <v>80</v>
      </c>
      <c r="B91" s="297"/>
      <c r="C91" s="299"/>
      <c r="D91" s="300"/>
      <c r="E91" s="102">
        <v>2022</v>
      </c>
      <c r="F91" s="88">
        <v>134657972</v>
      </c>
      <c r="G91" s="88">
        <v>84250922</v>
      </c>
      <c r="H91" s="88">
        <v>11031974</v>
      </c>
      <c r="I91" s="88">
        <v>8384812</v>
      </c>
      <c r="J91" s="88">
        <v>3750433</v>
      </c>
      <c r="K91" s="88">
        <v>0</v>
      </c>
      <c r="L91" s="88">
        <v>0</v>
      </c>
      <c r="M91" s="88">
        <f t="shared" si="71"/>
        <v>77853327</v>
      </c>
      <c r="N91" s="88">
        <f t="shared" si="72"/>
        <v>56804645</v>
      </c>
      <c r="O91" s="88">
        <v>172199605</v>
      </c>
      <c r="P91" s="88">
        <v>26119280</v>
      </c>
      <c r="Q91" s="88">
        <f t="shared" si="32"/>
        <v>198318885</v>
      </c>
      <c r="R91" s="93">
        <f t="shared" si="16"/>
        <v>0.28643084091562937</v>
      </c>
      <c r="S91" s="88">
        <f t="shared" si="73"/>
        <v>14782407</v>
      </c>
      <c r="T91" s="93">
        <f t="shared" si="17"/>
        <v>3.8427195922829078</v>
      </c>
      <c r="U91" s="88">
        <f t="shared" si="18"/>
        <v>42022238</v>
      </c>
      <c r="V91" s="93">
        <f t="shared" si="19"/>
        <v>0.73976763695997039</v>
      </c>
      <c r="W91" s="93">
        <f t="shared" si="20"/>
        <v>4.8689180701585082</v>
      </c>
      <c r="X91" s="70">
        <v>15625</v>
      </c>
      <c r="Y91" s="70">
        <f t="shared" si="62"/>
        <v>2104030812500</v>
      </c>
      <c r="Z91" s="70">
        <f t="shared" si="63"/>
        <v>1316420656250</v>
      </c>
      <c r="AA91" s="70">
        <f t="shared" si="64"/>
        <v>172374593750</v>
      </c>
      <c r="AB91" s="70">
        <f t="shared" si="65"/>
        <v>131012687500</v>
      </c>
      <c r="AC91" s="70">
        <f t="shared" si="66"/>
        <v>58600515625</v>
      </c>
      <c r="AD91" s="70">
        <f t="shared" si="67"/>
        <v>0</v>
      </c>
      <c r="AE91" s="70">
        <f t="shared" si="68"/>
        <v>0</v>
      </c>
      <c r="AF91" s="70">
        <f t="shared" si="74"/>
        <v>1216458234375</v>
      </c>
      <c r="AG91" s="70">
        <f t="shared" si="75"/>
        <v>887572578125</v>
      </c>
      <c r="AH91" s="70">
        <f t="shared" si="69"/>
        <v>2690618828125</v>
      </c>
      <c r="AI91" s="70">
        <f t="shared" si="70"/>
        <v>408113750000</v>
      </c>
      <c r="AJ91" s="70">
        <f t="shared" si="77"/>
        <v>3098732578125</v>
      </c>
      <c r="AK91" s="81">
        <f t="shared" si="78"/>
        <v>0.28643084091562937</v>
      </c>
      <c r="AL91" s="70">
        <f t="shared" si="76"/>
        <v>230975109375</v>
      </c>
      <c r="AM91" s="81">
        <f t="shared" si="79"/>
        <v>3.8427195922829078</v>
      </c>
      <c r="AN91" s="70">
        <f t="shared" si="80"/>
        <v>656597468750</v>
      </c>
      <c r="AO91" s="81">
        <f t="shared" si="81"/>
        <v>0.73976763695997039</v>
      </c>
      <c r="AP91" s="81">
        <f t="shared" si="82"/>
        <v>4.8689180701585082</v>
      </c>
    </row>
    <row r="92" spans="1:42">
      <c r="A92" s="48">
        <v>81</v>
      </c>
      <c r="B92" s="297"/>
      <c r="C92" s="299"/>
      <c r="D92" s="300"/>
      <c r="E92" s="101">
        <v>2023</v>
      </c>
      <c r="F92" s="88">
        <v>163631548</v>
      </c>
      <c r="G92" s="88">
        <v>109994081</v>
      </c>
      <c r="H92" s="88">
        <v>13230612</v>
      </c>
      <c r="I92" s="88">
        <v>8015761</v>
      </c>
      <c r="J92" s="88">
        <v>3385794</v>
      </c>
      <c r="K92" s="88">
        <v>0</v>
      </c>
      <c r="L92" s="88">
        <v>0</v>
      </c>
      <c r="M92" s="88">
        <f t="shared" si="71"/>
        <v>101393436</v>
      </c>
      <c r="N92" s="88">
        <f t="shared" si="72"/>
        <v>62238112</v>
      </c>
      <c r="O92" s="88">
        <v>195470380</v>
      </c>
      <c r="P92" s="88">
        <v>25763464</v>
      </c>
      <c r="Q92" s="88">
        <f t="shared" si="32"/>
        <v>221233844</v>
      </c>
      <c r="R92" s="93">
        <f t="shared" si="16"/>
        <v>0.2813227437299331</v>
      </c>
      <c r="S92" s="88">
        <f t="shared" si="73"/>
        <v>16616406</v>
      </c>
      <c r="T92" s="93">
        <f t="shared" si="17"/>
        <v>3.7455820470443486</v>
      </c>
      <c r="U92" s="88">
        <f t="shared" si="18"/>
        <v>45621706</v>
      </c>
      <c r="V92" s="93">
        <f t="shared" si="19"/>
        <v>0.73301879722829644</v>
      </c>
      <c r="W92" s="93">
        <f t="shared" si="20"/>
        <v>4.7599235880025779</v>
      </c>
      <c r="X92" s="70">
        <v>15384.615384615399</v>
      </c>
      <c r="Y92" s="70">
        <f t="shared" si="62"/>
        <v>2517408430769.2334</v>
      </c>
      <c r="Z92" s="70">
        <f t="shared" si="63"/>
        <v>1692216630769.2324</v>
      </c>
      <c r="AA92" s="70">
        <f t="shared" si="64"/>
        <v>203547876923.07712</v>
      </c>
      <c r="AB92" s="70">
        <f t="shared" si="65"/>
        <v>123319400000.00012</v>
      </c>
      <c r="AC92" s="70">
        <f t="shared" si="66"/>
        <v>52089138461.538513</v>
      </c>
      <c r="AD92" s="70">
        <f t="shared" si="67"/>
        <v>0</v>
      </c>
      <c r="AE92" s="70">
        <f t="shared" si="68"/>
        <v>0</v>
      </c>
      <c r="AF92" s="70">
        <f t="shared" si="74"/>
        <v>1559899015384.6167</v>
      </c>
      <c r="AG92" s="70">
        <f t="shared" si="75"/>
        <v>957509415384.6167</v>
      </c>
      <c r="AH92" s="70">
        <f t="shared" si="69"/>
        <v>3007236615384.6182</v>
      </c>
      <c r="AI92" s="70">
        <f t="shared" si="70"/>
        <v>396360984615.38501</v>
      </c>
      <c r="AJ92" s="70">
        <f t="shared" si="77"/>
        <v>3403597600000.0029</v>
      </c>
      <c r="AK92" s="81">
        <f t="shared" si="78"/>
        <v>0.28132274372993327</v>
      </c>
      <c r="AL92" s="70">
        <f t="shared" si="76"/>
        <v>255637015384.61563</v>
      </c>
      <c r="AM92" s="81">
        <f t="shared" si="79"/>
        <v>3.7455820470443504</v>
      </c>
      <c r="AN92" s="70">
        <f t="shared" si="80"/>
        <v>701872400000.0011</v>
      </c>
      <c r="AO92" s="81">
        <f t="shared" si="81"/>
        <v>0.73301879722829655</v>
      </c>
      <c r="AP92" s="81">
        <f t="shared" si="82"/>
        <v>4.7599235880025796</v>
      </c>
    </row>
    <row r="93" spans="1:42" ht="15" customHeight="1">
      <c r="A93" s="48">
        <v>82</v>
      </c>
      <c r="B93" s="297">
        <v>28</v>
      </c>
      <c r="C93" s="299" t="s">
        <v>212</v>
      </c>
      <c r="D93" s="300" t="s">
        <v>245</v>
      </c>
      <c r="E93" s="97">
        <v>2021</v>
      </c>
      <c r="F93" s="88">
        <v>108733646</v>
      </c>
      <c r="G93" s="88">
        <v>73833411</v>
      </c>
      <c r="H93" s="88">
        <v>982363</v>
      </c>
      <c r="I93" s="88">
        <v>6216981</v>
      </c>
      <c r="J93" s="88">
        <v>2799605</v>
      </c>
      <c r="K93" s="88">
        <v>0</v>
      </c>
      <c r="L93" s="88">
        <v>0</v>
      </c>
      <c r="M93" s="88">
        <f t="shared" si="71"/>
        <v>76268424</v>
      </c>
      <c r="N93" s="88">
        <f t="shared" si="72"/>
        <v>32465222</v>
      </c>
      <c r="O93" s="88">
        <v>114655887</v>
      </c>
      <c r="P93" s="88">
        <v>25041806</v>
      </c>
      <c r="Q93" s="88">
        <f t="shared" si="32"/>
        <v>139697693</v>
      </c>
      <c r="R93" s="93">
        <f t="shared" si="16"/>
        <v>0.23239626441075159</v>
      </c>
      <c r="S93" s="88">
        <f t="shared" si="73"/>
        <v>3781968</v>
      </c>
      <c r="T93" s="93">
        <f t="shared" si="17"/>
        <v>8.5842138272983792</v>
      </c>
      <c r="U93" s="88">
        <f t="shared" si="18"/>
        <v>28683254</v>
      </c>
      <c r="V93" s="93">
        <f t="shared" si="19"/>
        <v>0.88350709568534602</v>
      </c>
      <c r="W93" s="93">
        <f t="shared" si="20"/>
        <v>9.7001171873944774</v>
      </c>
      <c r="X93" s="70">
        <v>14285.714285714301</v>
      </c>
      <c r="Y93" s="70">
        <f t="shared" si="62"/>
        <v>1553337800000.0017</v>
      </c>
      <c r="Z93" s="70">
        <f t="shared" si="63"/>
        <v>1054763014285.7155</v>
      </c>
      <c r="AA93" s="70">
        <f t="shared" si="64"/>
        <v>14033757142.857157</v>
      </c>
      <c r="AB93" s="70">
        <f t="shared" si="65"/>
        <v>88814014285.714386</v>
      </c>
      <c r="AC93" s="70">
        <f t="shared" si="66"/>
        <v>39994357142.857185</v>
      </c>
      <c r="AD93" s="70">
        <f t="shared" si="67"/>
        <v>0</v>
      </c>
      <c r="AE93" s="70">
        <f t="shared" si="68"/>
        <v>0</v>
      </c>
      <c r="AF93" s="70">
        <f t="shared" si="74"/>
        <v>1089548914285.7156</v>
      </c>
      <c r="AG93" s="70">
        <f t="shared" si="75"/>
        <v>463788885714.28613</v>
      </c>
      <c r="AH93" s="70">
        <f t="shared" si="69"/>
        <v>1637941242857.1445</v>
      </c>
      <c r="AI93" s="70">
        <f t="shared" si="70"/>
        <v>357740085714.28607</v>
      </c>
      <c r="AJ93" s="70">
        <f t="shared" si="77"/>
        <v>1995681328571.4307</v>
      </c>
      <c r="AK93" s="81">
        <f t="shared" si="78"/>
        <v>0.23239626441075154</v>
      </c>
      <c r="AL93" s="70">
        <f t="shared" si="76"/>
        <v>54028114285.71434</v>
      </c>
      <c r="AM93" s="81">
        <f t="shared" si="79"/>
        <v>8.5842138272983792</v>
      </c>
      <c r="AN93" s="70">
        <f t="shared" si="80"/>
        <v>409760771428.57178</v>
      </c>
      <c r="AO93" s="81">
        <f t="shared" si="81"/>
        <v>0.88350709568534591</v>
      </c>
      <c r="AP93" s="81">
        <f t="shared" si="82"/>
        <v>9.7001171873944756</v>
      </c>
    </row>
    <row r="94" spans="1:42">
      <c r="A94" s="48">
        <v>83</v>
      </c>
      <c r="B94" s="297"/>
      <c r="C94" s="299"/>
      <c r="D94" s="300"/>
      <c r="E94" s="102">
        <v>2022</v>
      </c>
      <c r="F94" s="88">
        <v>119280504</v>
      </c>
      <c r="G94" s="88">
        <v>75946936</v>
      </c>
      <c r="H94" s="88">
        <v>1752286</v>
      </c>
      <c r="I94" s="88">
        <v>6241640</v>
      </c>
      <c r="J94" s="88">
        <v>2253057</v>
      </c>
      <c r="K94" s="88">
        <v>0</v>
      </c>
      <c r="L94" s="88">
        <v>0</v>
      </c>
      <c r="M94" s="88">
        <f t="shared" si="71"/>
        <v>78183233</v>
      </c>
      <c r="N94" s="88">
        <f t="shared" si="72"/>
        <v>41097271</v>
      </c>
      <c r="O94" s="88">
        <v>145875110</v>
      </c>
      <c r="P94" s="88">
        <v>42332323</v>
      </c>
      <c r="Q94" s="88">
        <f t="shared" si="32"/>
        <v>188207433</v>
      </c>
      <c r="R94" s="93">
        <f t="shared" si="16"/>
        <v>0.21836157236149117</v>
      </c>
      <c r="S94" s="88">
        <f t="shared" si="73"/>
        <v>4005343</v>
      </c>
      <c r="T94" s="93">
        <f t="shared" si="17"/>
        <v>10.260612137337551</v>
      </c>
      <c r="U94" s="88">
        <f t="shared" si="18"/>
        <v>37091928</v>
      </c>
      <c r="V94" s="93">
        <f t="shared" si="19"/>
        <v>0.90253992777281977</v>
      </c>
      <c r="W94" s="93">
        <f t="shared" si="20"/>
        <v>11.381513637471862</v>
      </c>
      <c r="X94" s="70">
        <v>15625</v>
      </c>
      <c r="Y94" s="70">
        <f t="shared" si="62"/>
        <v>1863757875000</v>
      </c>
      <c r="Z94" s="70">
        <f t="shared" si="63"/>
        <v>1186670875000</v>
      </c>
      <c r="AA94" s="70">
        <f t="shared" si="64"/>
        <v>27379468750</v>
      </c>
      <c r="AB94" s="70">
        <f t="shared" si="65"/>
        <v>97525625000</v>
      </c>
      <c r="AC94" s="70">
        <f t="shared" si="66"/>
        <v>35204015625</v>
      </c>
      <c r="AD94" s="70">
        <f t="shared" si="67"/>
        <v>0</v>
      </c>
      <c r="AE94" s="70">
        <f t="shared" si="68"/>
        <v>0</v>
      </c>
      <c r="AF94" s="70">
        <f t="shared" si="74"/>
        <v>1221613015625</v>
      </c>
      <c r="AG94" s="70">
        <f t="shared" si="75"/>
        <v>642144859375</v>
      </c>
      <c r="AH94" s="70">
        <f t="shared" si="69"/>
        <v>2279298593750</v>
      </c>
      <c r="AI94" s="70">
        <f t="shared" si="70"/>
        <v>661442546875</v>
      </c>
      <c r="AJ94" s="70">
        <f t="shared" si="77"/>
        <v>2940741140625</v>
      </c>
      <c r="AK94" s="81">
        <f t="shared" si="78"/>
        <v>0.21836157236149117</v>
      </c>
      <c r="AL94" s="70">
        <f t="shared" si="76"/>
        <v>62583484375</v>
      </c>
      <c r="AM94" s="81">
        <f t="shared" si="79"/>
        <v>10.260612137337551</v>
      </c>
      <c r="AN94" s="70">
        <f t="shared" si="80"/>
        <v>579561375000</v>
      </c>
      <c r="AO94" s="81">
        <f t="shared" si="81"/>
        <v>0.90253992777281977</v>
      </c>
      <c r="AP94" s="81">
        <f t="shared" si="82"/>
        <v>11.381513637471862</v>
      </c>
    </row>
    <row r="95" spans="1:42">
      <c r="A95" s="48">
        <v>84</v>
      </c>
      <c r="B95" s="297"/>
      <c r="C95" s="299"/>
      <c r="D95" s="300"/>
      <c r="E95" s="101">
        <v>2023</v>
      </c>
      <c r="F95" s="88">
        <v>102391407</v>
      </c>
      <c r="G95" s="88">
        <v>64672145</v>
      </c>
      <c r="H95" s="88">
        <v>2236258</v>
      </c>
      <c r="I95" s="88">
        <v>7925195</v>
      </c>
      <c r="J95" s="88">
        <v>2715748</v>
      </c>
      <c r="K95" s="88">
        <v>0</v>
      </c>
      <c r="L95" s="88">
        <v>0</v>
      </c>
      <c r="M95" s="88">
        <f t="shared" si="71"/>
        <v>67645334</v>
      </c>
      <c r="N95" s="88">
        <f t="shared" si="72"/>
        <v>34746073</v>
      </c>
      <c r="O95" s="88">
        <v>168619127</v>
      </c>
      <c r="P95" s="88">
        <v>40890652</v>
      </c>
      <c r="Q95" s="88">
        <f t="shared" si="32"/>
        <v>209509779</v>
      </c>
      <c r="R95" s="93">
        <f t="shared" si="16"/>
        <v>0.16584463582485093</v>
      </c>
      <c r="S95" s="88">
        <f t="shared" si="73"/>
        <v>4952006</v>
      </c>
      <c r="T95" s="93">
        <f t="shared" si="17"/>
        <v>7.0165652061003154</v>
      </c>
      <c r="U95" s="88">
        <f t="shared" si="18"/>
        <v>29794067</v>
      </c>
      <c r="V95" s="93">
        <f t="shared" si="19"/>
        <v>0.85748012444456678</v>
      </c>
      <c r="W95" s="93">
        <f t="shared" si="20"/>
        <v>8.0398899663697332</v>
      </c>
      <c r="X95" s="70">
        <v>15384.615384615399</v>
      </c>
      <c r="Y95" s="70">
        <f t="shared" si="62"/>
        <v>1575252415384.6169</v>
      </c>
      <c r="Z95" s="70">
        <f t="shared" si="63"/>
        <v>994956076923.07788</v>
      </c>
      <c r="AA95" s="70">
        <f t="shared" si="64"/>
        <v>34403969230.769264</v>
      </c>
      <c r="AB95" s="70">
        <f t="shared" si="65"/>
        <v>121926076923.07704</v>
      </c>
      <c r="AC95" s="70">
        <f t="shared" si="66"/>
        <v>41780738461.538498</v>
      </c>
      <c r="AD95" s="70">
        <f t="shared" si="67"/>
        <v>0</v>
      </c>
      <c r="AE95" s="70">
        <f t="shared" si="68"/>
        <v>0</v>
      </c>
      <c r="AF95" s="70">
        <f t="shared" si="74"/>
        <v>1040697446153.8473</v>
      </c>
      <c r="AG95" s="70">
        <f t="shared" si="75"/>
        <v>534554969230.76965</v>
      </c>
      <c r="AH95" s="70">
        <f t="shared" si="69"/>
        <v>2594140415384.6177</v>
      </c>
      <c r="AI95" s="70">
        <f t="shared" si="70"/>
        <v>629086953846.15442</v>
      </c>
      <c r="AJ95" s="70">
        <f t="shared" si="77"/>
        <v>3223227369230.772</v>
      </c>
      <c r="AK95" s="81">
        <f t="shared" si="78"/>
        <v>0.16584463582485093</v>
      </c>
      <c r="AL95" s="70">
        <f t="shared" si="76"/>
        <v>76184707692.30777</v>
      </c>
      <c r="AM95" s="81">
        <f t="shared" si="79"/>
        <v>7.0165652061003145</v>
      </c>
      <c r="AN95" s="70">
        <f t="shared" si="80"/>
        <v>458370261538.46191</v>
      </c>
      <c r="AO95" s="81">
        <f t="shared" si="81"/>
        <v>0.85748012444456678</v>
      </c>
      <c r="AP95" s="81">
        <f t="shared" si="82"/>
        <v>8.0398899663697332</v>
      </c>
    </row>
    <row r="96" spans="1:42">
      <c r="A96" s="48">
        <v>85</v>
      </c>
      <c r="B96" s="297">
        <v>29</v>
      </c>
      <c r="C96" s="299" t="s">
        <v>213</v>
      </c>
      <c r="D96" s="300" t="s">
        <v>246</v>
      </c>
      <c r="E96" s="97">
        <v>2021</v>
      </c>
      <c r="F96" s="88">
        <v>1670829000000</v>
      </c>
      <c r="G96" s="88">
        <v>1348278000000</v>
      </c>
      <c r="H96" s="88">
        <v>60204000000</v>
      </c>
      <c r="I96" s="88">
        <v>114309000000</v>
      </c>
      <c r="J96" s="88">
        <v>57636000000</v>
      </c>
      <c r="K96" s="88">
        <v>0</v>
      </c>
      <c r="L96" s="88">
        <v>0</v>
      </c>
      <c r="M96" s="88">
        <f t="shared" si="71"/>
        <v>1344747000000</v>
      </c>
      <c r="N96" s="88">
        <f t="shared" si="72"/>
        <v>326082000000</v>
      </c>
      <c r="O96" s="88">
        <v>1504273000000</v>
      </c>
      <c r="P96" s="88">
        <v>84578000000</v>
      </c>
      <c r="Q96" s="88">
        <f t="shared" si="32"/>
        <v>1588851000000</v>
      </c>
      <c r="R96" s="93">
        <f t="shared" si="16"/>
        <v>0.20523132754424422</v>
      </c>
      <c r="S96" s="88">
        <f t="shared" si="73"/>
        <v>117840000000</v>
      </c>
      <c r="T96" s="93">
        <f t="shared" si="17"/>
        <v>2.7671588594704684</v>
      </c>
      <c r="U96" s="88">
        <f t="shared" si="18"/>
        <v>208242000000</v>
      </c>
      <c r="V96" s="93">
        <f t="shared" si="19"/>
        <v>0.6386185070013064</v>
      </c>
      <c r="W96" s="93">
        <f t="shared" si="20"/>
        <v>3.6110086940160189</v>
      </c>
      <c r="X96" s="70"/>
      <c r="Y96" s="70">
        <f t="shared" ref="Y96:Y104" si="83">F96</f>
        <v>1670829000000</v>
      </c>
      <c r="Z96" s="70">
        <f t="shared" ref="Z96:Z104" si="84">G96</f>
        <v>1348278000000</v>
      </c>
      <c r="AA96" s="70">
        <f t="shared" ref="AA96:AA104" si="85">H96</f>
        <v>60204000000</v>
      </c>
      <c r="AB96" s="70">
        <f t="shared" ref="AB96:AB104" si="86">I96</f>
        <v>114309000000</v>
      </c>
      <c r="AC96" s="70">
        <f t="shared" ref="AC96:AC104" si="87">J96</f>
        <v>57636000000</v>
      </c>
      <c r="AD96" s="70">
        <f t="shared" ref="AD96:AD104" si="88">K96</f>
        <v>0</v>
      </c>
      <c r="AE96" s="70">
        <f t="shared" ref="AE96:AE104" si="89">L96</f>
        <v>0</v>
      </c>
      <c r="AF96" s="70">
        <f t="shared" si="74"/>
        <v>1344747000000</v>
      </c>
      <c r="AG96" s="70">
        <f t="shared" si="75"/>
        <v>326082000000</v>
      </c>
      <c r="AH96" s="70">
        <f>O96</f>
        <v>1504273000000</v>
      </c>
      <c r="AI96" s="70">
        <f>P96</f>
        <v>84578000000</v>
      </c>
      <c r="AJ96" s="70">
        <f t="shared" si="77"/>
        <v>1588851000000</v>
      </c>
      <c r="AK96" s="81">
        <f t="shared" si="78"/>
        <v>0.20523132754424422</v>
      </c>
      <c r="AL96" s="70">
        <f t="shared" si="76"/>
        <v>117840000000</v>
      </c>
      <c r="AM96" s="81">
        <f t="shared" si="79"/>
        <v>2.7671588594704684</v>
      </c>
      <c r="AN96" s="70">
        <f t="shared" si="80"/>
        <v>208242000000</v>
      </c>
      <c r="AO96" s="81">
        <f t="shared" si="81"/>
        <v>0.6386185070013064</v>
      </c>
      <c r="AP96" s="81">
        <f t="shared" si="82"/>
        <v>3.6110086940160189</v>
      </c>
    </row>
    <row r="97" spans="1:42">
      <c r="A97" s="48">
        <v>86</v>
      </c>
      <c r="B97" s="297"/>
      <c r="C97" s="299"/>
      <c r="D97" s="300"/>
      <c r="E97" s="102">
        <v>2022</v>
      </c>
      <c r="F97" s="88">
        <v>1758131000000</v>
      </c>
      <c r="G97" s="88">
        <v>1383758000000</v>
      </c>
      <c r="H97" s="88">
        <v>58860000000</v>
      </c>
      <c r="I97" s="88">
        <v>137867000000</v>
      </c>
      <c r="J97" s="88">
        <v>65959000000</v>
      </c>
      <c r="K97" s="88">
        <v>0</v>
      </c>
      <c r="L97" s="88">
        <v>0</v>
      </c>
      <c r="M97" s="88">
        <f t="shared" ref="M97:M113" si="90">(G97+I97+K97)-(H97+J97+L97)</f>
        <v>1396806000000</v>
      </c>
      <c r="N97" s="88">
        <f t="shared" si="72"/>
        <v>361325000000</v>
      </c>
      <c r="O97" s="88">
        <v>1648024000000</v>
      </c>
      <c r="P97" s="88">
        <v>115667000000</v>
      </c>
      <c r="Q97" s="88">
        <f t="shared" si="32"/>
        <v>1763691000000</v>
      </c>
      <c r="R97" s="93">
        <f t="shared" si="16"/>
        <v>0.20486865329584378</v>
      </c>
      <c r="S97" s="88">
        <f t="shared" si="73"/>
        <v>124819000000</v>
      </c>
      <c r="T97" s="93">
        <f t="shared" si="17"/>
        <v>2.8947916583212492</v>
      </c>
      <c r="U97" s="88">
        <f t="shared" si="18"/>
        <v>236506000000</v>
      </c>
      <c r="V97" s="93">
        <f t="shared" si="19"/>
        <v>0.65455199612537185</v>
      </c>
      <c r="W97" s="93">
        <f t="shared" si="20"/>
        <v>3.7542123077424652</v>
      </c>
      <c r="X97" s="70"/>
      <c r="Y97" s="70">
        <f t="shared" si="83"/>
        <v>1758131000000</v>
      </c>
      <c r="Z97" s="70">
        <f t="shared" si="84"/>
        <v>1383758000000</v>
      </c>
      <c r="AA97" s="70">
        <f t="shared" si="85"/>
        <v>58860000000</v>
      </c>
      <c r="AB97" s="70">
        <f t="shared" si="86"/>
        <v>137867000000</v>
      </c>
      <c r="AC97" s="70">
        <f t="shared" si="87"/>
        <v>65959000000</v>
      </c>
      <c r="AD97" s="70">
        <f t="shared" si="88"/>
        <v>0</v>
      </c>
      <c r="AE97" s="70">
        <f t="shared" si="89"/>
        <v>0</v>
      </c>
      <c r="AF97" s="70">
        <f t="shared" si="74"/>
        <v>1396806000000</v>
      </c>
      <c r="AG97" s="70">
        <f t="shared" si="75"/>
        <v>361325000000</v>
      </c>
      <c r="AH97" s="70">
        <f t="shared" ref="AH97:AH104" si="91">O97</f>
        <v>1648024000000</v>
      </c>
      <c r="AI97" s="70">
        <f t="shared" ref="AI97:AI104" si="92">P97</f>
        <v>115667000000</v>
      </c>
      <c r="AJ97" s="70">
        <f t="shared" si="77"/>
        <v>1763691000000</v>
      </c>
      <c r="AK97" s="81">
        <f t="shared" si="78"/>
        <v>0.20486865329584378</v>
      </c>
      <c r="AL97" s="70">
        <f t="shared" si="76"/>
        <v>124819000000</v>
      </c>
      <c r="AM97" s="81">
        <f t="shared" si="79"/>
        <v>2.8947916583212492</v>
      </c>
      <c r="AN97" s="70">
        <f t="shared" si="80"/>
        <v>236506000000</v>
      </c>
      <c r="AO97" s="81">
        <f t="shared" si="81"/>
        <v>0.65455199612537185</v>
      </c>
      <c r="AP97" s="81">
        <f t="shared" si="82"/>
        <v>3.7542123077424652</v>
      </c>
    </row>
    <row r="98" spans="1:42">
      <c r="A98" s="48">
        <v>87</v>
      </c>
      <c r="B98" s="297"/>
      <c r="C98" s="299"/>
      <c r="D98" s="300"/>
      <c r="E98" s="101">
        <v>2023</v>
      </c>
      <c r="F98" s="88">
        <v>1825584000000</v>
      </c>
      <c r="G98" s="88">
        <v>1348819000000</v>
      </c>
      <c r="H98" s="88">
        <v>70352000000</v>
      </c>
      <c r="I98" s="88">
        <v>157806000000</v>
      </c>
      <c r="J98" s="88">
        <v>77072000000</v>
      </c>
      <c r="K98" s="88">
        <v>0</v>
      </c>
      <c r="L98" s="88">
        <v>0</v>
      </c>
      <c r="M98" s="88">
        <f t="shared" si="90"/>
        <v>1359201000000</v>
      </c>
      <c r="N98" s="88">
        <f t="shared" si="72"/>
        <v>466383000000</v>
      </c>
      <c r="O98" s="88">
        <v>2095940000000</v>
      </c>
      <c r="P98" s="88">
        <v>188678000000</v>
      </c>
      <c r="Q98" s="88">
        <f t="shared" si="32"/>
        <v>2284618000000</v>
      </c>
      <c r="R98" s="93">
        <f t="shared" si="16"/>
        <v>0.20414047337454228</v>
      </c>
      <c r="S98" s="88">
        <f t="shared" si="73"/>
        <v>147424000000</v>
      </c>
      <c r="T98" s="93">
        <f t="shared" si="17"/>
        <v>3.1635486759279359</v>
      </c>
      <c r="U98" s="88">
        <f t="shared" si="18"/>
        <v>318959000000</v>
      </c>
      <c r="V98" s="93">
        <f t="shared" si="19"/>
        <v>0.68389928449364579</v>
      </c>
      <c r="W98" s="93">
        <f t="shared" si="20"/>
        <v>4.0515884337961241</v>
      </c>
      <c r="X98" s="70"/>
      <c r="Y98" s="70">
        <f t="shared" si="83"/>
        <v>1825584000000</v>
      </c>
      <c r="Z98" s="70">
        <f t="shared" si="84"/>
        <v>1348819000000</v>
      </c>
      <c r="AA98" s="70">
        <f t="shared" si="85"/>
        <v>70352000000</v>
      </c>
      <c r="AB98" s="70">
        <f t="shared" si="86"/>
        <v>157806000000</v>
      </c>
      <c r="AC98" s="70">
        <f t="shared" si="87"/>
        <v>77072000000</v>
      </c>
      <c r="AD98" s="70">
        <f t="shared" si="88"/>
        <v>0</v>
      </c>
      <c r="AE98" s="70">
        <f t="shared" si="89"/>
        <v>0</v>
      </c>
      <c r="AF98" s="70">
        <f t="shared" si="74"/>
        <v>1359201000000</v>
      </c>
      <c r="AG98" s="70">
        <f t="shared" si="75"/>
        <v>466383000000</v>
      </c>
      <c r="AH98" s="70">
        <f t="shared" si="91"/>
        <v>2095940000000</v>
      </c>
      <c r="AI98" s="70">
        <f t="shared" si="92"/>
        <v>188678000000</v>
      </c>
      <c r="AJ98" s="70">
        <f t="shared" si="77"/>
        <v>2284618000000</v>
      </c>
      <c r="AK98" s="81">
        <f t="shared" si="78"/>
        <v>0.20414047337454228</v>
      </c>
      <c r="AL98" s="70">
        <f t="shared" si="76"/>
        <v>147424000000</v>
      </c>
      <c r="AM98" s="81">
        <f t="shared" si="79"/>
        <v>3.1635486759279359</v>
      </c>
      <c r="AN98" s="70">
        <f t="shared" si="80"/>
        <v>318959000000</v>
      </c>
      <c r="AO98" s="81">
        <f t="shared" si="81"/>
        <v>0.68389928449364579</v>
      </c>
      <c r="AP98" s="81">
        <f t="shared" si="82"/>
        <v>4.0515884337961241</v>
      </c>
    </row>
    <row r="99" spans="1:42">
      <c r="A99" s="48">
        <v>88</v>
      </c>
      <c r="B99" s="297">
        <v>30</v>
      </c>
      <c r="C99" s="299" t="s">
        <v>214</v>
      </c>
      <c r="D99" s="300" t="s">
        <v>247</v>
      </c>
      <c r="E99" s="97">
        <v>2021</v>
      </c>
      <c r="F99" s="88">
        <v>448008428000</v>
      </c>
      <c r="G99" s="88">
        <v>206885261000</v>
      </c>
      <c r="H99" s="88">
        <v>23685479000</v>
      </c>
      <c r="I99" s="88">
        <v>32771589000</v>
      </c>
      <c r="J99" s="88">
        <v>17293067000</v>
      </c>
      <c r="K99" s="88">
        <v>0</v>
      </c>
      <c r="L99" s="88">
        <v>0</v>
      </c>
      <c r="M99" s="88">
        <f t="shared" si="90"/>
        <v>198678304000</v>
      </c>
      <c r="N99" s="88">
        <f t="shared" si="72"/>
        <v>249330124000</v>
      </c>
      <c r="O99" s="88">
        <v>813864394000</v>
      </c>
      <c r="P99" s="88">
        <v>165614881000</v>
      </c>
      <c r="Q99" s="88">
        <f t="shared" si="32"/>
        <v>979479275000</v>
      </c>
      <c r="R99" s="93">
        <f t="shared" si="16"/>
        <v>0.25455375153292548</v>
      </c>
      <c r="S99" s="88">
        <f t="shared" si="73"/>
        <v>40978546000</v>
      </c>
      <c r="T99" s="93">
        <f t="shared" si="17"/>
        <v>6.0844063134890147</v>
      </c>
      <c r="U99" s="88">
        <f t="shared" si="18"/>
        <v>208351578000</v>
      </c>
      <c r="V99" s="93">
        <f t="shared" si="19"/>
        <v>0.83564542726493807</v>
      </c>
      <c r="W99" s="93">
        <f t="shared" si="20"/>
        <v>7.1746054922868776</v>
      </c>
      <c r="X99" s="70"/>
      <c r="Y99" s="70">
        <f t="shared" si="83"/>
        <v>448008428000</v>
      </c>
      <c r="Z99" s="70">
        <f t="shared" si="84"/>
        <v>206885261000</v>
      </c>
      <c r="AA99" s="70">
        <f t="shared" si="85"/>
        <v>23685479000</v>
      </c>
      <c r="AB99" s="70">
        <f t="shared" si="86"/>
        <v>32771589000</v>
      </c>
      <c r="AC99" s="70">
        <f t="shared" si="87"/>
        <v>17293067000</v>
      </c>
      <c r="AD99" s="70">
        <f t="shared" si="88"/>
        <v>0</v>
      </c>
      <c r="AE99" s="70">
        <f t="shared" si="89"/>
        <v>0</v>
      </c>
      <c r="AF99" s="70">
        <f t="shared" si="74"/>
        <v>198678304000</v>
      </c>
      <c r="AG99" s="70">
        <f t="shared" si="75"/>
        <v>249330124000</v>
      </c>
      <c r="AH99" s="70">
        <f t="shared" si="91"/>
        <v>813864394000</v>
      </c>
      <c r="AI99" s="70">
        <f t="shared" si="92"/>
        <v>165614881000</v>
      </c>
      <c r="AJ99" s="70">
        <f t="shared" si="77"/>
        <v>979479275000</v>
      </c>
      <c r="AK99" s="81">
        <f t="shared" si="78"/>
        <v>0.25455375153292548</v>
      </c>
      <c r="AL99" s="70">
        <f t="shared" si="76"/>
        <v>40978546000</v>
      </c>
      <c r="AM99" s="81">
        <f t="shared" si="79"/>
        <v>6.0844063134890147</v>
      </c>
      <c r="AN99" s="70">
        <f t="shared" si="80"/>
        <v>208351578000</v>
      </c>
      <c r="AO99" s="81">
        <f t="shared" si="81"/>
        <v>0.83564542726493807</v>
      </c>
      <c r="AP99" s="81">
        <f t="shared" si="82"/>
        <v>7.1746054922868776</v>
      </c>
    </row>
    <row r="100" spans="1:42">
      <c r="A100" s="48">
        <v>89</v>
      </c>
      <c r="B100" s="297"/>
      <c r="C100" s="299"/>
      <c r="D100" s="300"/>
      <c r="E100" s="102">
        <v>2022</v>
      </c>
      <c r="F100" s="88">
        <v>781793751000</v>
      </c>
      <c r="G100" s="88">
        <v>319572366000</v>
      </c>
      <c r="H100" s="88">
        <v>30109376000</v>
      </c>
      <c r="I100" s="88">
        <v>44250820000</v>
      </c>
      <c r="J100" s="88">
        <v>23509691000</v>
      </c>
      <c r="K100" s="88">
        <v>0</v>
      </c>
      <c r="L100" s="88">
        <v>0</v>
      </c>
      <c r="M100" s="88">
        <f t="shared" si="90"/>
        <v>310204119000</v>
      </c>
      <c r="N100" s="88">
        <f t="shared" si="72"/>
        <v>471589632000</v>
      </c>
      <c r="O100" s="88">
        <v>1054312117000</v>
      </c>
      <c r="P100" s="88">
        <v>327830339000</v>
      </c>
      <c r="Q100" s="88">
        <f t="shared" si="32"/>
        <v>1382142456000</v>
      </c>
      <c r="R100" s="93">
        <f t="shared" si="16"/>
        <v>0.34120189995813283</v>
      </c>
      <c r="S100" s="88">
        <f t="shared" si="73"/>
        <v>53619067000</v>
      </c>
      <c r="T100" s="93">
        <f t="shared" si="17"/>
        <v>8.7951853395733277</v>
      </c>
      <c r="U100" s="88">
        <f t="shared" si="18"/>
        <v>417970565000</v>
      </c>
      <c r="V100" s="93">
        <f t="shared" si="19"/>
        <v>0.88630142954457491</v>
      </c>
      <c r="W100" s="93">
        <f t="shared" si="20"/>
        <v>10.022688669076036</v>
      </c>
      <c r="X100" s="70"/>
      <c r="Y100" s="70">
        <f t="shared" si="83"/>
        <v>781793751000</v>
      </c>
      <c r="Z100" s="70">
        <f t="shared" si="84"/>
        <v>319572366000</v>
      </c>
      <c r="AA100" s="70">
        <f t="shared" si="85"/>
        <v>30109376000</v>
      </c>
      <c r="AB100" s="70">
        <f t="shared" si="86"/>
        <v>44250820000</v>
      </c>
      <c r="AC100" s="70">
        <f t="shared" si="87"/>
        <v>23509691000</v>
      </c>
      <c r="AD100" s="70">
        <f t="shared" si="88"/>
        <v>0</v>
      </c>
      <c r="AE100" s="70">
        <f t="shared" si="89"/>
        <v>0</v>
      </c>
      <c r="AF100" s="70">
        <f t="shared" si="74"/>
        <v>310204119000</v>
      </c>
      <c r="AG100" s="70">
        <f t="shared" si="75"/>
        <v>471589632000</v>
      </c>
      <c r="AH100" s="70">
        <f t="shared" si="91"/>
        <v>1054312117000</v>
      </c>
      <c r="AI100" s="70">
        <f t="shared" si="92"/>
        <v>327830339000</v>
      </c>
      <c r="AJ100" s="70">
        <f t="shared" si="77"/>
        <v>1382142456000</v>
      </c>
      <c r="AK100" s="81">
        <f t="shared" si="78"/>
        <v>0.34120189995813283</v>
      </c>
      <c r="AL100" s="70">
        <f t="shared" si="76"/>
        <v>53619067000</v>
      </c>
      <c r="AM100" s="81">
        <f t="shared" si="79"/>
        <v>8.7951853395733277</v>
      </c>
      <c r="AN100" s="70">
        <f t="shared" si="80"/>
        <v>417970565000</v>
      </c>
      <c r="AO100" s="81">
        <f t="shared" si="81"/>
        <v>0.88630142954457491</v>
      </c>
      <c r="AP100" s="81">
        <f t="shared" si="82"/>
        <v>10.022688669076036</v>
      </c>
    </row>
    <row r="101" spans="1:42">
      <c r="A101" s="48">
        <v>90</v>
      </c>
      <c r="B101" s="297"/>
      <c r="C101" s="299"/>
      <c r="D101" s="300"/>
      <c r="E101" s="101">
        <v>2023</v>
      </c>
      <c r="F101" s="88">
        <v>632232806000</v>
      </c>
      <c r="G101" s="88">
        <v>302612397000</v>
      </c>
      <c r="H101" s="88">
        <v>36013092000</v>
      </c>
      <c r="I101" s="88">
        <v>44223921000</v>
      </c>
      <c r="J101" s="88">
        <v>22194898000</v>
      </c>
      <c r="K101" s="88">
        <v>0</v>
      </c>
      <c r="L101" s="88">
        <v>0</v>
      </c>
      <c r="M101" s="88">
        <f t="shared" si="90"/>
        <v>288628328000</v>
      </c>
      <c r="N101" s="88">
        <f t="shared" si="72"/>
        <v>343604478000</v>
      </c>
      <c r="O101" s="88">
        <v>1087089561000</v>
      </c>
      <c r="P101" s="88">
        <v>221711596000</v>
      </c>
      <c r="Q101" s="88">
        <f t="shared" si="32"/>
        <v>1308801157000</v>
      </c>
      <c r="R101" s="93">
        <f t="shared" si="16"/>
        <v>0.26253375171794718</v>
      </c>
      <c r="S101" s="88">
        <f t="shared" si="73"/>
        <v>58207990000</v>
      </c>
      <c r="T101" s="93">
        <f t="shared" si="17"/>
        <v>5.9030466092369789</v>
      </c>
      <c r="U101" s="88">
        <f t="shared" si="18"/>
        <v>285396488000</v>
      </c>
      <c r="V101" s="93">
        <f t="shared" si="19"/>
        <v>0.83059595049864277</v>
      </c>
      <c r="W101" s="93">
        <f t="shared" si="20"/>
        <v>6.9961763114535689</v>
      </c>
      <c r="X101" s="70"/>
      <c r="Y101" s="70">
        <f t="shared" si="83"/>
        <v>632232806000</v>
      </c>
      <c r="Z101" s="70">
        <f t="shared" si="84"/>
        <v>302612397000</v>
      </c>
      <c r="AA101" s="70">
        <f t="shared" si="85"/>
        <v>36013092000</v>
      </c>
      <c r="AB101" s="70">
        <f t="shared" si="86"/>
        <v>44223921000</v>
      </c>
      <c r="AC101" s="70">
        <f t="shared" si="87"/>
        <v>22194898000</v>
      </c>
      <c r="AD101" s="70">
        <f t="shared" si="88"/>
        <v>0</v>
      </c>
      <c r="AE101" s="70">
        <f t="shared" si="89"/>
        <v>0</v>
      </c>
      <c r="AF101" s="70">
        <f t="shared" si="74"/>
        <v>288628328000</v>
      </c>
      <c r="AG101" s="70">
        <f t="shared" si="75"/>
        <v>343604478000</v>
      </c>
      <c r="AH101" s="70">
        <f t="shared" si="91"/>
        <v>1087089561000</v>
      </c>
      <c r="AI101" s="70">
        <f t="shared" si="92"/>
        <v>221711596000</v>
      </c>
      <c r="AJ101" s="70">
        <f t="shared" si="77"/>
        <v>1308801157000</v>
      </c>
      <c r="AK101" s="81">
        <f t="shared" si="78"/>
        <v>0.26253375171794718</v>
      </c>
      <c r="AL101" s="70">
        <f t="shared" si="76"/>
        <v>58207990000</v>
      </c>
      <c r="AM101" s="81">
        <f t="shared" si="79"/>
        <v>5.9030466092369789</v>
      </c>
      <c r="AN101" s="70">
        <f t="shared" si="80"/>
        <v>285396488000</v>
      </c>
      <c r="AO101" s="81">
        <f t="shared" si="81"/>
        <v>0.83059595049864277</v>
      </c>
      <c r="AP101" s="81">
        <f t="shared" si="82"/>
        <v>6.9961763114535689</v>
      </c>
    </row>
    <row r="102" spans="1:42" ht="15" customHeight="1">
      <c r="A102" s="48">
        <v>91</v>
      </c>
      <c r="B102" s="297">
        <v>31</v>
      </c>
      <c r="C102" s="299" t="s">
        <v>317</v>
      </c>
      <c r="D102" s="300" t="s">
        <v>248</v>
      </c>
      <c r="E102" s="97">
        <v>2021</v>
      </c>
      <c r="F102" s="88">
        <v>404097297862</v>
      </c>
      <c r="G102" s="88">
        <v>241218999832</v>
      </c>
      <c r="H102" s="88">
        <v>7295057194</v>
      </c>
      <c r="I102" s="88">
        <v>45834381986</v>
      </c>
      <c r="J102" s="88">
        <v>10952167770</v>
      </c>
      <c r="K102" s="88">
        <v>0</v>
      </c>
      <c r="L102" s="88">
        <v>0</v>
      </c>
      <c r="M102" s="88">
        <f t="shared" si="90"/>
        <v>268806156854</v>
      </c>
      <c r="N102" s="88">
        <f t="shared" si="72"/>
        <v>135291141008</v>
      </c>
      <c r="O102" s="88">
        <v>431191326623</v>
      </c>
      <c r="P102" s="88">
        <v>112465300664</v>
      </c>
      <c r="Q102" s="88">
        <f t="shared" si="32"/>
        <v>543656627287</v>
      </c>
      <c r="R102" s="93">
        <f t="shared" si="16"/>
        <v>0.24885402700439976</v>
      </c>
      <c r="S102" s="88">
        <f t="shared" si="73"/>
        <v>18247224964</v>
      </c>
      <c r="T102" s="93">
        <f t="shared" si="17"/>
        <v>7.4143406065807955</v>
      </c>
      <c r="U102" s="88">
        <f t="shared" si="18"/>
        <v>117043916044</v>
      </c>
      <c r="V102" s="93">
        <f t="shared" si="19"/>
        <v>0.86512623939714572</v>
      </c>
      <c r="W102" s="93">
        <f t="shared" si="20"/>
        <v>8.5283208729823414</v>
      </c>
      <c r="X102" s="70"/>
      <c r="Y102" s="70">
        <f t="shared" si="83"/>
        <v>404097297862</v>
      </c>
      <c r="Z102" s="70">
        <f t="shared" si="84"/>
        <v>241218999832</v>
      </c>
      <c r="AA102" s="70">
        <f t="shared" si="85"/>
        <v>7295057194</v>
      </c>
      <c r="AB102" s="70">
        <f t="shared" si="86"/>
        <v>45834381986</v>
      </c>
      <c r="AC102" s="70">
        <f t="shared" si="87"/>
        <v>10952167770</v>
      </c>
      <c r="AD102" s="70">
        <f t="shared" si="88"/>
        <v>0</v>
      </c>
      <c r="AE102" s="70">
        <f t="shared" si="89"/>
        <v>0</v>
      </c>
      <c r="AF102" s="70">
        <f t="shared" si="74"/>
        <v>268806156854</v>
      </c>
      <c r="AG102" s="70">
        <f t="shared" si="75"/>
        <v>135291141008</v>
      </c>
      <c r="AH102" s="70">
        <f t="shared" si="91"/>
        <v>431191326623</v>
      </c>
      <c r="AI102" s="70">
        <f t="shared" si="92"/>
        <v>112465300664</v>
      </c>
      <c r="AJ102" s="70">
        <f t="shared" si="77"/>
        <v>543656627287</v>
      </c>
      <c r="AK102" s="81">
        <f t="shared" si="78"/>
        <v>0.24885402700439976</v>
      </c>
      <c r="AL102" s="70">
        <f t="shared" si="76"/>
        <v>18247224964</v>
      </c>
      <c r="AM102" s="81">
        <f t="shared" si="79"/>
        <v>7.4143406065807955</v>
      </c>
      <c r="AN102" s="70">
        <f t="shared" si="80"/>
        <v>117043916044</v>
      </c>
      <c r="AO102" s="81">
        <f t="shared" si="81"/>
        <v>0.86512623939714572</v>
      </c>
      <c r="AP102" s="81">
        <f>AK102+AM102+AO102</f>
        <v>8.5283208729823414</v>
      </c>
    </row>
    <row r="103" spans="1:42">
      <c r="A103" s="48">
        <v>92</v>
      </c>
      <c r="B103" s="297"/>
      <c r="C103" s="299"/>
      <c r="D103" s="300"/>
      <c r="E103" s="102">
        <v>2022</v>
      </c>
      <c r="F103" s="88">
        <v>406469609964</v>
      </c>
      <c r="G103" s="88">
        <v>307158284473</v>
      </c>
      <c r="H103" s="88">
        <v>19276198649</v>
      </c>
      <c r="I103" s="88">
        <v>42903194960</v>
      </c>
      <c r="J103" s="88">
        <v>10461379061</v>
      </c>
      <c r="K103" s="88">
        <v>0</v>
      </c>
      <c r="L103" s="88">
        <v>0</v>
      </c>
      <c r="M103" s="88">
        <f t="shared" si="90"/>
        <v>320323901723</v>
      </c>
      <c r="N103" s="88">
        <f t="shared" si="72"/>
        <v>86145708241</v>
      </c>
      <c r="O103" s="88">
        <v>492352056536</v>
      </c>
      <c r="P103" s="88">
        <v>55922236073</v>
      </c>
      <c r="Q103" s="88">
        <f t="shared" si="32"/>
        <v>548274292609</v>
      </c>
      <c r="R103" s="93">
        <f t="shared" si="16"/>
        <v>0.15712155284733462</v>
      </c>
      <c r="S103" s="88">
        <f t="shared" si="73"/>
        <v>29737577710</v>
      </c>
      <c r="T103" s="93">
        <f t="shared" si="17"/>
        <v>2.8968636612265621</v>
      </c>
      <c r="U103" s="88">
        <f t="shared" si="18"/>
        <v>56408130531</v>
      </c>
      <c r="V103" s="93">
        <f t="shared" si="19"/>
        <v>0.65479908033483714</v>
      </c>
      <c r="W103" s="93">
        <f t="shared" si="20"/>
        <v>3.7087842944087339</v>
      </c>
      <c r="X103" s="70"/>
      <c r="Y103" s="70">
        <f t="shared" si="83"/>
        <v>406469609964</v>
      </c>
      <c r="Z103" s="70">
        <f t="shared" si="84"/>
        <v>307158284473</v>
      </c>
      <c r="AA103" s="70">
        <f t="shared" si="85"/>
        <v>19276198649</v>
      </c>
      <c r="AB103" s="70">
        <f t="shared" si="86"/>
        <v>42903194960</v>
      </c>
      <c r="AC103" s="70">
        <f t="shared" si="87"/>
        <v>10461379061</v>
      </c>
      <c r="AD103" s="70">
        <f t="shared" si="88"/>
        <v>0</v>
      </c>
      <c r="AE103" s="70">
        <f t="shared" si="89"/>
        <v>0</v>
      </c>
      <c r="AF103" s="70">
        <f t="shared" si="74"/>
        <v>320323901723</v>
      </c>
      <c r="AG103" s="70">
        <f t="shared" si="75"/>
        <v>86145708241</v>
      </c>
      <c r="AH103" s="70">
        <f t="shared" si="91"/>
        <v>492352056536</v>
      </c>
      <c r="AI103" s="70">
        <f t="shared" si="92"/>
        <v>55922236073</v>
      </c>
      <c r="AJ103" s="70">
        <f t="shared" si="77"/>
        <v>548274292609</v>
      </c>
      <c r="AK103" s="81">
        <f t="shared" si="78"/>
        <v>0.15712155284733462</v>
      </c>
      <c r="AL103" s="70">
        <f t="shared" si="76"/>
        <v>29737577710</v>
      </c>
      <c r="AM103" s="81">
        <f t="shared" si="79"/>
        <v>2.8968636612265621</v>
      </c>
      <c r="AN103" s="70">
        <f t="shared" si="80"/>
        <v>56408130531</v>
      </c>
      <c r="AO103" s="81">
        <f t="shared" si="81"/>
        <v>0.65479908033483714</v>
      </c>
      <c r="AP103" s="81">
        <f t="shared" si="82"/>
        <v>3.7087842944087339</v>
      </c>
    </row>
    <row r="104" spans="1:42">
      <c r="A104" s="48">
        <v>93</v>
      </c>
      <c r="B104" s="297"/>
      <c r="C104" s="299"/>
      <c r="D104" s="300"/>
      <c r="E104" s="101">
        <v>2023</v>
      </c>
      <c r="F104" s="88">
        <v>363741176938</v>
      </c>
      <c r="G104" s="88">
        <v>234225175112</v>
      </c>
      <c r="H104" s="88">
        <v>18969562598</v>
      </c>
      <c r="I104" s="88">
        <v>48307827522</v>
      </c>
      <c r="J104" s="88">
        <v>12745694319</v>
      </c>
      <c r="K104" s="88">
        <v>0</v>
      </c>
      <c r="L104" s="88">
        <v>0</v>
      </c>
      <c r="M104" s="88">
        <f t="shared" si="90"/>
        <v>250817745717</v>
      </c>
      <c r="N104" s="88">
        <f t="shared" si="72"/>
        <v>112923431221</v>
      </c>
      <c r="O104" s="88">
        <v>572538209106</v>
      </c>
      <c r="P104" s="88">
        <v>79450034686</v>
      </c>
      <c r="Q104" s="88">
        <f t="shared" si="32"/>
        <v>651988243792</v>
      </c>
      <c r="R104" s="93">
        <f t="shared" si="16"/>
        <v>0.17319856960032134</v>
      </c>
      <c r="S104" s="88">
        <f t="shared" si="73"/>
        <v>31715256917</v>
      </c>
      <c r="T104" s="93">
        <f t="shared" si="17"/>
        <v>3.5605396959742373</v>
      </c>
      <c r="U104" s="88">
        <f t="shared" si="18"/>
        <v>81208174304</v>
      </c>
      <c r="V104" s="93">
        <f t="shared" si="19"/>
        <v>0.71914370140833961</v>
      </c>
      <c r="W104" s="93">
        <f t="shared" si="20"/>
        <v>4.4528819669828978</v>
      </c>
      <c r="X104" s="70"/>
      <c r="Y104" s="70">
        <f t="shared" si="83"/>
        <v>363741176938</v>
      </c>
      <c r="Z104" s="70">
        <f t="shared" si="84"/>
        <v>234225175112</v>
      </c>
      <c r="AA104" s="70">
        <f t="shared" si="85"/>
        <v>18969562598</v>
      </c>
      <c r="AB104" s="70">
        <f t="shared" si="86"/>
        <v>48307827522</v>
      </c>
      <c r="AC104" s="70">
        <f t="shared" si="87"/>
        <v>12745694319</v>
      </c>
      <c r="AD104" s="70">
        <f t="shared" si="88"/>
        <v>0</v>
      </c>
      <c r="AE104" s="70">
        <f t="shared" si="89"/>
        <v>0</v>
      </c>
      <c r="AF104" s="70">
        <f t="shared" si="74"/>
        <v>250817745717</v>
      </c>
      <c r="AG104" s="70">
        <f t="shared" si="75"/>
        <v>112923431221</v>
      </c>
      <c r="AH104" s="70">
        <f t="shared" si="91"/>
        <v>572538209106</v>
      </c>
      <c r="AI104" s="70">
        <f t="shared" si="92"/>
        <v>79450034686</v>
      </c>
      <c r="AJ104" s="70">
        <f t="shared" si="77"/>
        <v>651988243792</v>
      </c>
      <c r="AK104" s="81">
        <f t="shared" si="78"/>
        <v>0.17319856960032134</v>
      </c>
      <c r="AL104" s="70">
        <f t="shared" si="76"/>
        <v>31715256917</v>
      </c>
      <c r="AM104" s="81">
        <f t="shared" si="79"/>
        <v>3.5605396959742373</v>
      </c>
      <c r="AN104" s="70">
        <f t="shared" si="80"/>
        <v>81208174304</v>
      </c>
      <c r="AO104" s="81">
        <f t="shared" si="81"/>
        <v>0.71914370140833961</v>
      </c>
      <c r="AP104" s="81">
        <f t="shared" si="82"/>
        <v>4.4528819669828978</v>
      </c>
    </row>
    <row r="105" spans="1:42" ht="15" customHeight="1">
      <c r="A105" s="48">
        <v>94</v>
      </c>
      <c r="B105" s="297">
        <v>32</v>
      </c>
      <c r="C105" s="299" t="s">
        <v>216</v>
      </c>
      <c r="D105" s="300" t="s">
        <v>249</v>
      </c>
      <c r="E105" s="97">
        <v>2021</v>
      </c>
      <c r="F105" s="88">
        <v>693281245</v>
      </c>
      <c r="G105" s="88">
        <v>302467792</v>
      </c>
      <c r="H105" s="88">
        <v>8128594</v>
      </c>
      <c r="I105" s="88">
        <v>16768731</v>
      </c>
      <c r="J105" s="88">
        <v>6597748</v>
      </c>
      <c r="K105" s="88">
        <v>16947553</v>
      </c>
      <c r="L105" s="88">
        <v>121001</v>
      </c>
      <c r="M105" s="88">
        <f t="shared" si="90"/>
        <v>321336733</v>
      </c>
      <c r="N105" s="88">
        <f t="shared" si="72"/>
        <v>371944512</v>
      </c>
      <c r="O105" s="88">
        <v>402617027</v>
      </c>
      <c r="P105" s="88">
        <v>274899760</v>
      </c>
      <c r="Q105" s="88">
        <f t="shared" si="32"/>
        <v>677516787</v>
      </c>
      <c r="R105" s="93">
        <f t="shared" si="16"/>
        <v>0.54898198706920009</v>
      </c>
      <c r="S105" s="88">
        <f t="shared" si="73"/>
        <v>14847343</v>
      </c>
      <c r="T105" s="93">
        <f t="shared" si="17"/>
        <v>25.051250718731289</v>
      </c>
      <c r="U105" s="88">
        <f t="shared" si="18"/>
        <v>357097169</v>
      </c>
      <c r="V105" s="93">
        <f t="shared" si="19"/>
        <v>0.96008183338916964</v>
      </c>
      <c r="W105" s="93">
        <f t="shared" si="20"/>
        <v>26.560314539189658</v>
      </c>
      <c r="X105" s="70">
        <v>14285.714285714301</v>
      </c>
      <c r="Y105" s="70">
        <f>F105*X105</f>
        <v>9904017785714.2969</v>
      </c>
      <c r="Z105" s="70">
        <f>G105*X105</f>
        <v>4320968457142.8618</v>
      </c>
      <c r="AA105" s="70">
        <f>H105*X105</f>
        <v>116122771428.57155</v>
      </c>
      <c r="AB105" s="70">
        <f>I105*X105</f>
        <v>239553300000.00024</v>
      </c>
      <c r="AC105" s="70">
        <f>J105*X105</f>
        <v>94253542857.14296</v>
      </c>
      <c r="AD105" s="70">
        <f>K105*X105</f>
        <v>242107900000.00024</v>
      </c>
      <c r="AE105" s="70">
        <f>L105*X105</f>
        <v>1728585714.2857161</v>
      </c>
      <c r="AF105" s="70">
        <f t="shared" si="74"/>
        <v>4590524757142.8623</v>
      </c>
      <c r="AG105" s="70">
        <f t="shared" si="75"/>
        <v>5313493028571.4346</v>
      </c>
      <c r="AH105" s="70">
        <f>O105*X105</f>
        <v>5751671814285.7207</v>
      </c>
      <c r="AI105" s="70">
        <f>P105*X105</f>
        <v>3927139428571.4326</v>
      </c>
      <c r="AJ105" s="70">
        <f t="shared" si="77"/>
        <v>9678811242857.1523</v>
      </c>
      <c r="AK105" s="81">
        <f t="shared" si="78"/>
        <v>0.54898198706920021</v>
      </c>
      <c r="AL105" s="70">
        <f t="shared" si="76"/>
        <v>212104900000.00021</v>
      </c>
      <c r="AM105" s="81">
        <f t="shared" si="79"/>
        <v>25.051250718731293</v>
      </c>
      <c r="AN105" s="70">
        <f t="shared" si="80"/>
        <v>5101388128571.4346</v>
      </c>
      <c r="AO105" s="81">
        <f t="shared" si="81"/>
        <v>0.96008183338916964</v>
      </c>
      <c r="AP105" s="81">
        <f t="shared" si="82"/>
        <v>26.560314539189662</v>
      </c>
    </row>
    <row r="106" spans="1:42">
      <c r="A106" s="48">
        <v>95</v>
      </c>
      <c r="B106" s="297"/>
      <c r="C106" s="299"/>
      <c r="D106" s="300"/>
      <c r="E106" s="102">
        <v>2022</v>
      </c>
      <c r="F106" s="88">
        <v>1064724374</v>
      </c>
      <c r="G106" s="88">
        <v>534544763</v>
      </c>
      <c r="H106" s="88">
        <v>16685090</v>
      </c>
      <c r="I106" s="88">
        <v>24355680</v>
      </c>
      <c r="J106" s="88">
        <v>11479370</v>
      </c>
      <c r="K106" s="88">
        <v>29514366</v>
      </c>
      <c r="L106" s="88">
        <v>893689</v>
      </c>
      <c r="M106" s="88">
        <f t="shared" si="90"/>
        <v>559356660</v>
      </c>
      <c r="N106" s="88">
        <f t="shared" si="72"/>
        <v>505367714</v>
      </c>
      <c r="O106" s="88">
        <v>566691462</v>
      </c>
      <c r="P106" s="88">
        <v>358305285</v>
      </c>
      <c r="Q106" s="88">
        <f t="shared" si="32"/>
        <v>924996747</v>
      </c>
      <c r="R106" s="93">
        <f t="shared" si="16"/>
        <v>0.54634539595845732</v>
      </c>
      <c r="S106" s="88">
        <f t="shared" si="73"/>
        <v>29058149</v>
      </c>
      <c r="T106" s="93">
        <f t="shared" si="17"/>
        <v>17.391600339030543</v>
      </c>
      <c r="U106" s="88">
        <f t="shared" si="18"/>
        <v>476309565</v>
      </c>
      <c r="V106" s="93">
        <f t="shared" si="19"/>
        <v>0.94250097860426441</v>
      </c>
      <c r="W106" s="93">
        <f t="shared" si="20"/>
        <v>18.880446713593265</v>
      </c>
      <c r="X106" s="70">
        <v>15625</v>
      </c>
      <c r="Y106" s="70">
        <f>F106*X106</f>
        <v>16636318343750</v>
      </c>
      <c r="Z106" s="70">
        <f>G106*X106</f>
        <v>8352261921875</v>
      </c>
      <c r="AA106" s="70">
        <f>H106*X106</f>
        <v>260704531250</v>
      </c>
      <c r="AB106" s="70">
        <f>I106*X106</f>
        <v>380557500000</v>
      </c>
      <c r="AC106" s="70">
        <f>J106*X106</f>
        <v>179365156250</v>
      </c>
      <c r="AD106" s="70">
        <f>K106*X106</f>
        <v>461161968750</v>
      </c>
      <c r="AE106" s="70">
        <f>L106*X106</f>
        <v>13963890625</v>
      </c>
      <c r="AF106" s="70">
        <f t="shared" si="74"/>
        <v>8739947812500</v>
      </c>
      <c r="AG106" s="70">
        <f t="shared" si="75"/>
        <v>7896370531250</v>
      </c>
      <c r="AH106" s="70">
        <f>O106*X106</f>
        <v>8854554093750</v>
      </c>
      <c r="AI106" s="70">
        <f>P106*X106</f>
        <v>5598520078125</v>
      </c>
      <c r="AJ106" s="70">
        <f t="shared" si="77"/>
        <v>14453074171875</v>
      </c>
      <c r="AK106" s="81">
        <f t="shared" si="78"/>
        <v>0.54634539595845732</v>
      </c>
      <c r="AL106" s="70">
        <f t="shared" si="76"/>
        <v>454033578125</v>
      </c>
      <c r="AM106" s="81">
        <f t="shared" si="79"/>
        <v>17.391600339030543</v>
      </c>
      <c r="AN106" s="70">
        <f t="shared" si="80"/>
        <v>7442336953125</v>
      </c>
      <c r="AO106" s="81">
        <f t="shared" si="81"/>
        <v>0.94250097860426441</v>
      </c>
      <c r="AP106" s="81">
        <f>AK106+AM106+AO106</f>
        <v>18.880446713593265</v>
      </c>
    </row>
    <row r="107" spans="1:42">
      <c r="A107" s="48">
        <v>96</v>
      </c>
      <c r="B107" s="297"/>
      <c r="C107" s="299"/>
      <c r="D107" s="300"/>
      <c r="E107" s="101">
        <v>2023</v>
      </c>
      <c r="F107" s="88">
        <v>917050635</v>
      </c>
      <c r="G107" s="88">
        <v>580970753</v>
      </c>
      <c r="H107" s="88">
        <v>21473437</v>
      </c>
      <c r="I107" s="88">
        <v>27630011</v>
      </c>
      <c r="J107" s="88">
        <v>13465085</v>
      </c>
      <c r="K107" s="88">
        <v>31278510</v>
      </c>
      <c r="L107" s="88">
        <v>537994</v>
      </c>
      <c r="M107" s="88">
        <f t="shared" si="90"/>
        <v>604402758</v>
      </c>
      <c r="N107" s="88">
        <f t="shared" si="72"/>
        <v>312647877</v>
      </c>
      <c r="O107" s="88">
        <v>585662403</v>
      </c>
      <c r="P107" s="88">
        <v>234911784</v>
      </c>
      <c r="Q107" s="88">
        <f t="shared" si="32"/>
        <v>820574187</v>
      </c>
      <c r="R107" s="93">
        <f t="shared" si="16"/>
        <v>0.38101110411848721</v>
      </c>
      <c r="S107" s="88">
        <f t="shared" si="73"/>
        <v>35476516</v>
      </c>
      <c r="T107" s="93">
        <f t="shared" si="17"/>
        <v>8.8128123122349447</v>
      </c>
      <c r="U107" s="88">
        <f t="shared" si="18"/>
        <v>277171361</v>
      </c>
      <c r="V107" s="93">
        <f t="shared" si="19"/>
        <v>0.88652884407719812</v>
      </c>
      <c r="W107" s="93">
        <f t="shared" si="20"/>
        <v>10.080352260430629</v>
      </c>
      <c r="X107" s="70">
        <v>15384.615384615399</v>
      </c>
      <c r="Y107" s="70">
        <f>F107*X107</f>
        <v>14108471307692.32</v>
      </c>
      <c r="Z107" s="70">
        <f>G107*X107</f>
        <v>8938011584615.3926</v>
      </c>
      <c r="AA107" s="70">
        <f>H107*X107</f>
        <v>330360569230.76953</v>
      </c>
      <c r="AB107" s="70">
        <f>I107*X107</f>
        <v>425077092307.69269</v>
      </c>
      <c r="AC107" s="70">
        <f>J107*X107</f>
        <v>207155153846.15405</v>
      </c>
      <c r="AD107" s="70">
        <f>K107*X107</f>
        <v>481207846153.84662</v>
      </c>
      <c r="AE107" s="70">
        <f>L107*X107</f>
        <v>8276830769.2307768</v>
      </c>
      <c r="AF107" s="70">
        <f t="shared" si="74"/>
        <v>9298503969230.7773</v>
      </c>
      <c r="AG107" s="70">
        <f t="shared" si="75"/>
        <v>4809967338461.543</v>
      </c>
      <c r="AH107" s="70">
        <f>O107*X107</f>
        <v>9010190815384.623</v>
      </c>
      <c r="AI107" s="70">
        <f>P107*X107</f>
        <v>3614027446153.8496</v>
      </c>
      <c r="AJ107" s="70">
        <f t="shared" si="77"/>
        <v>12624218261538.473</v>
      </c>
      <c r="AK107" s="81">
        <f t="shared" si="78"/>
        <v>0.38101110411848726</v>
      </c>
      <c r="AL107" s="70">
        <f t="shared" si="76"/>
        <v>545792553846.15436</v>
      </c>
      <c r="AM107" s="81">
        <f t="shared" si="79"/>
        <v>8.8128123122349447</v>
      </c>
      <c r="AN107" s="70">
        <f t="shared" si="80"/>
        <v>4264174784615.3887</v>
      </c>
      <c r="AO107" s="81">
        <f t="shared" si="81"/>
        <v>0.88652884407719812</v>
      </c>
      <c r="AP107" s="81">
        <f t="shared" si="82"/>
        <v>10.080352260430629</v>
      </c>
    </row>
    <row r="108" spans="1:42" ht="15" customHeight="1">
      <c r="A108" s="48">
        <v>97</v>
      </c>
      <c r="B108" s="297">
        <v>33</v>
      </c>
      <c r="C108" s="299" t="s">
        <v>217</v>
      </c>
      <c r="D108" s="300" t="s">
        <v>250</v>
      </c>
      <c r="E108" s="97">
        <v>2021</v>
      </c>
      <c r="F108" s="88">
        <v>1864537484808</v>
      </c>
      <c r="G108" s="88">
        <v>1537361866445</v>
      </c>
      <c r="H108" s="88">
        <v>58707446270</v>
      </c>
      <c r="I108" s="88">
        <v>38282499075</v>
      </c>
      <c r="J108" s="88">
        <v>15503889067</v>
      </c>
      <c r="K108" s="88">
        <v>0</v>
      </c>
      <c r="L108" s="88">
        <v>0</v>
      </c>
      <c r="M108" s="88">
        <f t="shared" si="90"/>
        <v>1501433030183</v>
      </c>
      <c r="N108" s="88">
        <f t="shared" ref="N108:N113" si="93">F108-M108</f>
        <v>363104454625</v>
      </c>
      <c r="O108" s="88">
        <v>802706876096</v>
      </c>
      <c r="P108" s="88">
        <v>198141305025</v>
      </c>
      <c r="Q108" s="88">
        <f>O108+P108</f>
        <v>1000848181121</v>
      </c>
      <c r="R108" s="93">
        <f>N108/Q108</f>
        <v>0.36279673728167727</v>
      </c>
      <c r="S108" s="88">
        <f t="shared" ref="S108:S113" si="94">H108+J108+L108</f>
        <v>74211335337</v>
      </c>
      <c r="T108" s="93">
        <f>N108/S108</f>
        <v>4.8928435659608027</v>
      </c>
      <c r="U108" s="88">
        <f>N108-S108</f>
        <v>288893119288</v>
      </c>
      <c r="V108" s="93">
        <f>U108/N108</f>
        <v>0.79561987083402064</v>
      </c>
      <c r="W108" s="93">
        <f>R108+T108+V108</f>
        <v>6.0512601740765</v>
      </c>
      <c r="X108" s="70"/>
      <c r="Y108" s="70">
        <f t="shared" ref="Y108:AE113" si="95">F108</f>
        <v>1864537484808</v>
      </c>
      <c r="Z108" s="70">
        <f t="shared" si="95"/>
        <v>1537361866445</v>
      </c>
      <c r="AA108" s="70">
        <f t="shared" si="95"/>
        <v>58707446270</v>
      </c>
      <c r="AB108" s="70">
        <f t="shared" si="95"/>
        <v>38282499075</v>
      </c>
      <c r="AC108" s="70">
        <f t="shared" si="95"/>
        <v>15503889067</v>
      </c>
      <c r="AD108" s="70">
        <f t="shared" si="95"/>
        <v>0</v>
      </c>
      <c r="AE108" s="70">
        <f t="shared" si="95"/>
        <v>0</v>
      </c>
      <c r="AF108" s="70">
        <f t="shared" ref="AF108:AF113" si="96">Z108+AB108+AD108-AA108-AC108-AE108</f>
        <v>1501433030183</v>
      </c>
      <c r="AG108" s="70">
        <f t="shared" ref="AG108:AG113" si="97">Y108-AF108</f>
        <v>363104454625</v>
      </c>
      <c r="AH108" s="70">
        <f>O108</f>
        <v>802706876096</v>
      </c>
      <c r="AI108" s="70">
        <f>P108</f>
        <v>198141305025</v>
      </c>
      <c r="AJ108" s="70">
        <f t="shared" si="77"/>
        <v>1000848181121</v>
      </c>
      <c r="AK108" s="81">
        <f t="shared" si="78"/>
        <v>0.36279673728167727</v>
      </c>
      <c r="AL108" s="70">
        <f t="shared" ref="AL108:AL113" si="98">AA108+AC108+AE108</f>
        <v>74211335337</v>
      </c>
      <c r="AM108" s="81">
        <f t="shared" si="79"/>
        <v>4.8928435659608027</v>
      </c>
      <c r="AN108" s="70">
        <f t="shared" si="80"/>
        <v>288893119288</v>
      </c>
      <c r="AO108" s="81">
        <f t="shared" si="81"/>
        <v>0.79561987083402064</v>
      </c>
      <c r="AP108" s="81">
        <f t="shared" si="82"/>
        <v>6.0512601740765</v>
      </c>
    </row>
    <row r="109" spans="1:42">
      <c r="A109" s="48">
        <v>98</v>
      </c>
      <c r="B109" s="297"/>
      <c r="C109" s="299"/>
      <c r="D109" s="300"/>
      <c r="E109" s="102">
        <v>2022</v>
      </c>
      <c r="F109" s="88">
        <v>2733605088044</v>
      </c>
      <c r="G109" s="88">
        <v>2144981914884</v>
      </c>
      <c r="H109" s="88">
        <v>56714021928</v>
      </c>
      <c r="I109" s="88">
        <v>56281654975</v>
      </c>
      <c r="J109" s="88">
        <v>26366237534</v>
      </c>
      <c r="K109" s="88">
        <v>0</v>
      </c>
      <c r="L109" s="88">
        <v>0</v>
      </c>
      <c r="M109" s="88">
        <f t="shared" si="90"/>
        <v>2118183310397</v>
      </c>
      <c r="N109" s="88">
        <f t="shared" si="93"/>
        <v>615421777647</v>
      </c>
      <c r="O109" s="88">
        <v>1206664294807</v>
      </c>
      <c r="P109" s="88">
        <v>404088595924</v>
      </c>
      <c r="Q109" s="88">
        <f t="shared" ref="Q109:Q113" si="99">O109+P109</f>
        <v>1610752890731</v>
      </c>
      <c r="R109" s="93">
        <f t="shared" ref="R109:R113" si="100">N109/Q109</f>
        <v>0.3820708820008426</v>
      </c>
      <c r="S109" s="88">
        <f t="shared" si="94"/>
        <v>83080259462</v>
      </c>
      <c r="T109" s="93">
        <f t="shared" ref="T109:T113" si="101">N109/S109</f>
        <v>7.4075572420243487</v>
      </c>
      <c r="U109" s="88">
        <f t="shared" ref="U109:U113" si="102">N109-S109</f>
        <v>532341518185</v>
      </c>
      <c r="V109" s="93">
        <f t="shared" ref="V109:V113" si="103">U109/N109</f>
        <v>0.86500273068065847</v>
      </c>
      <c r="W109" s="93">
        <f t="shared" ref="W109:W112" si="104">R109+T109+V109</f>
        <v>8.6546308547058501</v>
      </c>
      <c r="X109" s="70"/>
      <c r="Y109" s="70">
        <f t="shared" si="95"/>
        <v>2733605088044</v>
      </c>
      <c r="Z109" s="70">
        <f t="shared" si="95"/>
        <v>2144981914884</v>
      </c>
      <c r="AA109" s="70">
        <f t="shared" si="95"/>
        <v>56714021928</v>
      </c>
      <c r="AB109" s="70">
        <f t="shared" si="95"/>
        <v>56281654975</v>
      </c>
      <c r="AC109" s="70">
        <f t="shared" si="95"/>
        <v>26366237534</v>
      </c>
      <c r="AD109" s="70">
        <f t="shared" si="95"/>
        <v>0</v>
      </c>
      <c r="AE109" s="70">
        <f t="shared" si="95"/>
        <v>0</v>
      </c>
      <c r="AF109" s="70">
        <f t="shared" si="96"/>
        <v>2118183310397</v>
      </c>
      <c r="AG109" s="70">
        <f t="shared" si="97"/>
        <v>615421777647</v>
      </c>
      <c r="AH109" s="70">
        <f t="shared" ref="AH109:AH113" si="105">O109</f>
        <v>1206664294807</v>
      </c>
      <c r="AI109" s="70">
        <f t="shared" ref="AI109:AI113" si="106">P109</f>
        <v>404088595924</v>
      </c>
      <c r="AJ109" s="70">
        <f t="shared" si="77"/>
        <v>1610752890731</v>
      </c>
      <c r="AK109" s="81">
        <f t="shared" si="78"/>
        <v>0.3820708820008426</v>
      </c>
      <c r="AL109" s="70">
        <f t="shared" si="98"/>
        <v>83080259462</v>
      </c>
      <c r="AM109" s="81">
        <f t="shared" si="79"/>
        <v>7.4075572420243487</v>
      </c>
      <c r="AN109" s="70">
        <f t="shared" si="80"/>
        <v>532341518185</v>
      </c>
      <c r="AO109" s="81">
        <f t="shared" si="81"/>
        <v>0.86500273068065847</v>
      </c>
      <c r="AP109" s="81">
        <f t="shared" si="82"/>
        <v>8.6546308547058501</v>
      </c>
    </row>
    <row r="110" spans="1:42">
      <c r="A110" s="48">
        <v>99</v>
      </c>
      <c r="B110" s="297"/>
      <c r="C110" s="299"/>
      <c r="D110" s="300"/>
      <c r="E110" s="101">
        <v>2023</v>
      </c>
      <c r="F110" s="88">
        <v>2553106269942</v>
      </c>
      <c r="G110" s="88">
        <v>2063968408865</v>
      </c>
      <c r="H110" s="88">
        <v>70199972527</v>
      </c>
      <c r="I110" s="88">
        <v>58751252428</v>
      </c>
      <c r="J110" s="88">
        <v>30103440050</v>
      </c>
      <c r="K110" s="88">
        <v>0</v>
      </c>
      <c r="L110" s="88">
        <v>0</v>
      </c>
      <c r="M110" s="88">
        <f t="shared" si="90"/>
        <v>2022416248716</v>
      </c>
      <c r="N110" s="88">
        <f t="shared" si="93"/>
        <v>530690021226</v>
      </c>
      <c r="O110" s="88">
        <v>1484832505933</v>
      </c>
      <c r="P110" s="88">
        <v>308939364696</v>
      </c>
      <c r="Q110" s="88">
        <f t="shared" si="99"/>
        <v>1793771870629</v>
      </c>
      <c r="R110" s="93">
        <f t="shared" si="100"/>
        <v>0.29585145687445163</v>
      </c>
      <c r="S110" s="88">
        <f t="shared" si="94"/>
        <v>100303412577</v>
      </c>
      <c r="T110" s="93">
        <f t="shared" si="101"/>
        <v>5.2908471166781563</v>
      </c>
      <c r="U110" s="88">
        <f t="shared" si="102"/>
        <v>430386608649</v>
      </c>
      <c r="V110" s="93">
        <f t="shared" si="103"/>
        <v>0.81099434968594464</v>
      </c>
      <c r="W110" s="93">
        <f t="shared" si="104"/>
        <v>6.3976929232385533</v>
      </c>
      <c r="X110" s="70"/>
      <c r="Y110" s="70">
        <f t="shared" si="95"/>
        <v>2553106269942</v>
      </c>
      <c r="Z110" s="70">
        <f t="shared" si="95"/>
        <v>2063968408865</v>
      </c>
      <c r="AA110" s="70">
        <f t="shared" si="95"/>
        <v>70199972527</v>
      </c>
      <c r="AB110" s="70">
        <f t="shared" si="95"/>
        <v>58751252428</v>
      </c>
      <c r="AC110" s="70">
        <f t="shared" si="95"/>
        <v>30103440050</v>
      </c>
      <c r="AD110" s="70">
        <f t="shared" si="95"/>
        <v>0</v>
      </c>
      <c r="AE110" s="70">
        <f t="shared" si="95"/>
        <v>0</v>
      </c>
      <c r="AF110" s="70">
        <f t="shared" si="96"/>
        <v>2022416248716</v>
      </c>
      <c r="AG110" s="70">
        <f t="shared" si="97"/>
        <v>530690021226</v>
      </c>
      <c r="AH110" s="70">
        <f t="shared" si="105"/>
        <v>1484832505933</v>
      </c>
      <c r="AI110" s="70">
        <f t="shared" si="106"/>
        <v>308939364696</v>
      </c>
      <c r="AJ110" s="70">
        <f t="shared" si="77"/>
        <v>1793771870629</v>
      </c>
      <c r="AK110" s="81">
        <f t="shared" si="78"/>
        <v>0.29585145687445163</v>
      </c>
      <c r="AL110" s="70">
        <f t="shared" si="98"/>
        <v>100303412577</v>
      </c>
      <c r="AM110" s="81">
        <f t="shared" si="79"/>
        <v>5.2908471166781563</v>
      </c>
      <c r="AN110" s="70">
        <f t="shared" si="80"/>
        <v>430386608649</v>
      </c>
      <c r="AO110" s="81">
        <f t="shared" si="81"/>
        <v>0.81099434968594464</v>
      </c>
      <c r="AP110" s="81">
        <f t="shared" si="82"/>
        <v>6.3976929232385533</v>
      </c>
    </row>
    <row r="111" spans="1:42" ht="15" customHeight="1">
      <c r="A111" s="48">
        <v>100</v>
      </c>
      <c r="B111" s="297">
        <v>34</v>
      </c>
      <c r="C111" s="298" t="s">
        <v>318</v>
      </c>
      <c r="D111" s="297" t="s">
        <v>251</v>
      </c>
      <c r="E111" s="97">
        <v>2021</v>
      </c>
      <c r="F111" s="88">
        <v>61158765960</v>
      </c>
      <c r="G111" s="88">
        <v>44207732623</v>
      </c>
      <c r="H111" s="88">
        <v>3996272025</v>
      </c>
      <c r="I111" s="88">
        <v>8000985114</v>
      </c>
      <c r="J111" s="88">
        <v>4666978417</v>
      </c>
      <c r="K111" s="88">
        <v>1094270598</v>
      </c>
      <c r="L111" s="88">
        <v>1086773678</v>
      </c>
      <c r="M111" s="88">
        <f t="shared" si="90"/>
        <v>43552964215</v>
      </c>
      <c r="N111" s="88">
        <f t="shared" si="93"/>
        <v>17605801745</v>
      </c>
      <c r="O111" s="88">
        <v>94557515350</v>
      </c>
      <c r="P111" s="88">
        <v>4376214467</v>
      </c>
      <c r="Q111" s="88">
        <f t="shared" si="99"/>
        <v>98933729817</v>
      </c>
      <c r="R111" s="93">
        <f t="shared" si="100"/>
        <v>0.1779555039273851</v>
      </c>
      <c r="S111" s="88">
        <f t="shared" si="94"/>
        <v>9750024120</v>
      </c>
      <c r="T111" s="93">
        <f t="shared" si="101"/>
        <v>1.8057187888269552</v>
      </c>
      <c r="U111" s="88">
        <f t="shared" si="102"/>
        <v>7855777625</v>
      </c>
      <c r="V111" s="93">
        <f t="shared" si="103"/>
        <v>0.44620391270911702</v>
      </c>
      <c r="W111" s="93">
        <f t="shared" si="104"/>
        <v>2.4298782054634573</v>
      </c>
      <c r="X111" s="70"/>
      <c r="Y111" s="70">
        <f t="shared" si="95"/>
        <v>61158765960</v>
      </c>
      <c r="Z111" s="70">
        <f t="shared" si="95"/>
        <v>44207732623</v>
      </c>
      <c r="AA111" s="70">
        <f t="shared" si="95"/>
        <v>3996272025</v>
      </c>
      <c r="AB111" s="70">
        <f t="shared" si="95"/>
        <v>8000985114</v>
      </c>
      <c r="AC111" s="70">
        <f t="shared" si="95"/>
        <v>4666978417</v>
      </c>
      <c r="AD111" s="70">
        <f t="shared" si="95"/>
        <v>1094270598</v>
      </c>
      <c r="AE111" s="70">
        <f t="shared" si="95"/>
        <v>1086773678</v>
      </c>
      <c r="AF111" s="70">
        <f t="shared" si="96"/>
        <v>43552964215</v>
      </c>
      <c r="AG111" s="70">
        <f t="shared" si="97"/>
        <v>17605801745</v>
      </c>
      <c r="AH111" s="70">
        <f t="shared" si="105"/>
        <v>94557515350</v>
      </c>
      <c r="AI111" s="70">
        <f t="shared" si="106"/>
        <v>4376214467</v>
      </c>
      <c r="AJ111" s="70">
        <f t="shared" si="77"/>
        <v>98933729817</v>
      </c>
      <c r="AK111" s="81">
        <f t="shared" si="78"/>
        <v>0.1779555039273851</v>
      </c>
      <c r="AL111" s="70">
        <f t="shared" si="98"/>
        <v>9750024120</v>
      </c>
      <c r="AM111" s="81">
        <f t="shared" si="79"/>
        <v>1.8057187888269552</v>
      </c>
      <c r="AN111" s="70">
        <f t="shared" si="80"/>
        <v>7855777625</v>
      </c>
      <c r="AO111" s="81">
        <f t="shared" si="81"/>
        <v>0.44620391270911702</v>
      </c>
      <c r="AP111" s="81">
        <f t="shared" si="82"/>
        <v>2.4298782054634573</v>
      </c>
    </row>
    <row r="112" spans="1:42">
      <c r="A112" s="48">
        <v>101</v>
      </c>
      <c r="B112" s="297"/>
      <c r="C112" s="298"/>
      <c r="D112" s="297"/>
      <c r="E112" s="53">
        <v>2022</v>
      </c>
      <c r="F112" s="88">
        <v>346765538330</v>
      </c>
      <c r="G112" s="88">
        <v>306205667604</v>
      </c>
      <c r="H112" s="88">
        <v>6020154998</v>
      </c>
      <c r="I112" s="88">
        <v>13882349789</v>
      </c>
      <c r="J112" s="88">
        <v>7077092848</v>
      </c>
      <c r="K112" s="88">
        <v>893441164</v>
      </c>
      <c r="L112" s="88">
        <v>871932184</v>
      </c>
      <c r="M112" s="88">
        <f t="shared" si="90"/>
        <v>307012278527</v>
      </c>
      <c r="N112" s="88">
        <f t="shared" si="93"/>
        <v>39753259803</v>
      </c>
      <c r="O112" s="88">
        <v>108598034633</v>
      </c>
      <c r="P112" s="88">
        <v>16021015616</v>
      </c>
      <c r="Q112" s="88">
        <f t="shared" si="99"/>
        <v>124619050249</v>
      </c>
      <c r="R112" s="93">
        <f t="shared" si="100"/>
        <v>0.31899825687621142</v>
      </c>
      <c r="S112" s="88">
        <f t="shared" si="94"/>
        <v>13969180030</v>
      </c>
      <c r="T112" s="93">
        <f t="shared" si="101"/>
        <v>2.8457833400118333</v>
      </c>
      <c r="U112" s="88">
        <f t="shared" si="102"/>
        <v>25784079773</v>
      </c>
      <c r="V112" s="93">
        <f t="shared" si="103"/>
        <v>0.64860290453599967</v>
      </c>
      <c r="W112" s="93">
        <f t="shared" si="104"/>
        <v>3.8133845014240446</v>
      </c>
      <c r="X112" s="70"/>
      <c r="Y112" s="70">
        <f t="shared" si="95"/>
        <v>346765538330</v>
      </c>
      <c r="Z112" s="70">
        <f t="shared" si="95"/>
        <v>306205667604</v>
      </c>
      <c r="AA112" s="70">
        <f t="shared" si="95"/>
        <v>6020154998</v>
      </c>
      <c r="AB112" s="70">
        <f t="shared" si="95"/>
        <v>13882349789</v>
      </c>
      <c r="AC112" s="70">
        <f t="shared" si="95"/>
        <v>7077092848</v>
      </c>
      <c r="AD112" s="70">
        <f t="shared" si="95"/>
        <v>893441164</v>
      </c>
      <c r="AE112" s="70">
        <f t="shared" si="95"/>
        <v>871932184</v>
      </c>
      <c r="AF112" s="70">
        <f t="shared" si="96"/>
        <v>307012278527</v>
      </c>
      <c r="AG112" s="70">
        <f t="shared" si="97"/>
        <v>39753259803</v>
      </c>
      <c r="AH112" s="70">
        <f t="shared" si="105"/>
        <v>108598034633</v>
      </c>
      <c r="AI112" s="70">
        <f t="shared" si="106"/>
        <v>16021015616</v>
      </c>
      <c r="AJ112" s="70">
        <f t="shared" si="77"/>
        <v>124619050249</v>
      </c>
      <c r="AK112" s="81">
        <f t="shared" si="78"/>
        <v>0.31899825687621142</v>
      </c>
      <c r="AL112" s="70">
        <f t="shared" si="98"/>
        <v>13969180030</v>
      </c>
      <c r="AM112" s="81">
        <f t="shared" si="79"/>
        <v>2.8457833400118333</v>
      </c>
      <c r="AN112" s="70">
        <f t="shared" si="80"/>
        <v>25784079773</v>
      </c>
      <c r="AO112" s="81">
        <f t="shared" si="81"/>
        <v>0.64860290453599967</v>
      </c>
      <c r="AP112" s="81">
        <f t="shared" si="82"/>
        <v>3.8133845014240446</v>
      </c>
    </row>
    <row r="113" spans="1:42">
      <c r="A113" s="48">
        <v>102</v>
      </c>
      <c r="B113" s="297"/>
      <c r="C113" s="298"/>
      <c r="D113" s="297"/>
      <c r="E113" s="101">
        <v>2023</v>
      </c>
      <c r="F113" s="88">
        <v>317055920205</v>
      </c>
      <c r="G113" s="88">
        <v>270976816111</v>
      </c>
      <c r="H113" s="88">
        <v>5164910707</v>
      </c>
      <c r="I113" s="88">
        <v>15590135344</v>
      </c>
      <c r="J113" s="88">
        <v>7619003531</v>
      </c>
      <c r="K113" s="88">
        <v>994889434</v>
      </c>
      <c r="L113" s="88">
        <v>875046434</v>
      </c>
      <c r="M113" s="88">
        <f t="shared" si="90"/>
        <v>273902880217</v>
      </c>
      <c r="N113" s="88">
        <f t="shared" si="93"/>
        <v>43153039988</v>
      </c>
      <c r="O113" s="88">
        <v>123539921112</v>
      </c>
      <c r="P113" s="88">
        <v>17071810215</v>
      </c>
      <c r="Q113" s="88">
        <f t="shared" si="99"/>
        <v>140611731327</v>
      </c>
      <c r="R113" s="93">
        <f t="shared" si="100"/>
        <v>0.30689501921888246</v>
      </c>
      <c r="S113" s="88">
        <f t="shared" si="94"/>
        <v>13658960672</v>
      </c>
      <c r="T113" s="93">
        <f t="shared" si="101"/>
        <v>3.1593209047347934</v>
      </c>
      <c r="U113" s="88">
        <f t="shared" si="102"/>
        <v>29494079316</v>
      </c>
      <c r="V113" s="93">
        <f t="shared" si="103"/>
        <v>0.68347628172202268</v>
      </c>
      <c r="W113" s="93">
        <f>R113+T113+V113</f>
        <v>4.1496922056756986</v>
      </c>
      <c r="X113" s="70"/>
      <c r="Y113" s="70">
        <f t="shared" si="95"/>
        <v>317055920205</v>
      </c>
      <c r="Z113" s="70">
        <f t="shared" si="95"/>
        <v>270976816111</v>
      </c>
      <c r="AA113" s="70">
        <f t="shared" si="95"/>
        <v>5164910707</v>
      </c>
      <c r="AB113" s="70">
        <f t="shared" si="95"/>
        <v>15590135344</v>
      </c>
      <c r="AC113" s="70">
        <f t="shared" si="95"/>
        <v>7619003531</v>
      </c>
      <c r="AD113" s="70">
        <f t="shared" si="95"/>
        <v>994889434</v>
      </c>
      <c r="AE113" s="70">
        <f t="shared" si="95"/>
        <v>875046434</v>
      </c>
      <c r="AF113" s="70">
        <f t="shared" si="96"/>
        <v>273902880217</v>
      </c>
      <c r="AG113" s="70">
        <f t="shared" si="97"/>
        <v>43153039988</v>
      </c>
      <c r="AH113" s="70">
        <f t="shared" si="105"/>
        <v>123539921112</v>
      </c>
      <c r="AI113" s="70">
        <f t="shared" si="106"/>
        <v>17071810215</v>
      </c>
      <c r="AJ113" s="70">
        <f t="shared" si="77"/>
        <v>140611731327</v>
      </c>
      <c r="AK113" s="81">
        <f t="shared" si="78"/>
        <v>0.30689501921888246</v>
      </c>
      <c r="AL113" s="70">
        <f t="shared" si="98"/>
        <v>13658960672</v>
      </c>
      <c r="AM113" s="81">
        <f t="shared" si="79"/>
        <v>3.1593209047347934</v>
      </c>
      <c r="AN113" s="70">
        <f t="shared" si="80"/>
        <v>29494079316</v>
      </c>
      <c r="AO113" s="81">
        <f t="shared" si="81"/>
        <v>0.68347628172202268</v>
      </c>
      <c r="AP113" s="81">
        <f t="shared" si="82"/>
        <v>4.1496922056756986</v>
      </c>
    </row>
    <row r="114" spans="1:42">
      <c r="C114" s="10"/>
      <c r="D114" s="10"/>
      <c r="E114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S114" s="12"/>
      <c r="U114" s="12"/>
    </row>
    <row r="115" spans="1:42">
      <c r="C115" s="10"/>
      <c r="D115" s="10"/>
    </row>
    <row r="116" spans="1:42">
      <c r="C116" s="10"/>
      <c r="D116" s="10"/>
    </row>
  </sheetData>
  <mergeCells count="114">
    <mergeCell ref="B2:E2"/>
    <mergeCell ref="B4:C4"/>
    <mergeCell ref="B5:C5"/>
    <mergeCell ref="B6:C6"/>
    <mergeCell ref="B15:B17"/>
    <mergeCell ref="B18:B20"/>
    <mergeCell ref="B21:B23"/>
    <mergeCell ref="B24:B26"/>
    <mergeCell ref="B7:C7"/>
    <mergeCell ref="B8:C8"/>
    <mergeCell ref="D4:E4"/>
    <mergeCell ref="D5:E5"/>
    <mergeCell ref="D6:E6"/>
    <mergeCell ref="D7:E7"/>
    <mergeCell ref="D8:E8"/>
    <mergeCell ref="D33:D35"/>
    <mergeCell ref="C36:C38"/>
    <mergeCell ref="D36:D38"/>
    <mergeCell ref="C39:C41"/>
    <mergeCell ref="D39:D41"/>
    <mergeCell ref="A10:E10"/>
    <mergeCell ref="B27:B29"/>
    <mergeCell ref="B12:B14"/>
    <mergeCell ref="C12:C14"/>
    <mergeCell ref="D12:D14"/>
    <mergeCell ref="B57:B59"/>
    <mergeCell ref="B30:B32"/>
    <mergeCell ref="B33:B35"/>
    <mergeCell ref="B36:B38"/>
    <mergeCell ref="B39:B41"/>
    <mergeCell ref="B42:B44"/>
    <mergeCell ref="B99:B101"/>
    <mergeCell ref="B102:B104"/>
    <mergeCell ref="B75:B77"/>
    <mergeCell ref="B78:B80"/>
    <mergeCell ref="B81:B83"/>
    <mergeCell ref="B84:B86"/>
    <mergeCell ref="B87:B89"/>
    <mergeCell ref="B60:B62"/>
    <mergeCell ref="B63:B65"/>
    <mergeCell ref="B66:B68"/>
    <mergeCell ref="B69:B71"/>
    <mergeCell ref="B72:B74"/>
    <mergeCell ref="B45:B47"/>
    <mergeCell ref="B48:B50"/>
    <mergeCell ref="B51:B53"/>
    <mergeCell ref="B54:B56"/>
    <mergeCell ref="B105:B107"/>
    <mergeCell ref="B108:B110"/>
    <mergeCell ref="B111:B113"/>
    <mergeCell ref="C15:C17"/>
    <mergeCell ref="D15:D17"/>
    <mergeCell ref="C18:C20"/>
    <mergeCell ref="D18:D20"/>
    <mergeCell ref="C21:C23"/>
    <mergeCell ref="D21:D23"/>
    <mergeCell ref="C24:C26"/>
    <mergeCell ref="D24:D26"/>
    <mergeCell ref="C27:C29"/>
    <mergeCell ref="D27:D29"/>
    <mergeCell ref="C30:C32"/>
    <mergeCell ref="D30:D32"/>
    <mergeCell ref="C33:C35"/>
    <mergeCell ref="B90:B92"/>
    <mergeCell ref="B93:B95"/>
    <mergeCell ref="B96:B98"/>
    <mergeCell ref="C51:C53"/>
    <mergeCell ref="D51:D53"/>
    <mergeCell ref="C54:C56"/>
    <mergeCell ref="D54:D56"/>
    <mergeCell ref="C57:C59"/>
    <mergeCell ref="D75:D77"/>
    <mergeCell ref="C60:C62"/>
    <mergeCell ref="D60:D62"/>
    <mergeCell ref="C63:C65"/>
    <mergeCell ref="D63:D65"/>
    <mergeCell ref="C66:C68"/>
    <mergeCell ref="D66:D68"/>
    <mergeCell ref="D57:D59"/>
    <mergeCell ref="C42:C44"/>
    <mergeCell ref="D42:D44"/>
    <mergeCell ref="C45:C47"/>
    <mergeCell ref="D45:D47"/>
    <mergeCell ref="C48:C50"/>
    <mergeCell ref="D48:D50"/>
    <mergeCell ref="C69:C71"/>
    <mergeCell ref="D69:D71"/>
    <mergeCell ref="C72:C74"/>
    <mergeCell ref="D72:D74"/>
    <mergeCell ref="C75:C77"/>
    <mergeCell ref="C108:C110"/>
    <mergeCell ref="D108:D110"/>
    <mergeCell ref="C111:C113"/>
    <mergeCell ref="D111:D113"/>
    <mergeCell ref="C96:C98"/>
    <mergeCell ref="D96:D98"/>
    <mergeCell ref="C99:C101"/>
    <mergeCell ref="D99:D101"/>
    <mergeCell ref="C102:C104"/>
    <mergeCell ref="D102:D104"/>
    <mergeCell ref="C105:C107"/>
    <mergeCell ref="D105:D107"/>
    <mergeCell ref="C87:C89"/>
    <mergeCell ref="D87:D89"/>
    <mergeCell ref="C90:C92"/>
    <mergeCell ref="D90:D92"/>
    <mergeCell ref="C93:C95"/>
    <mergeCell ref="D93:D95"/>
    <mergeCell ref="C78:C80"/>
    <mergeCell ref="D78:D80"/>
    <mergeCell ref="C81:C83"/>
    <mergeCell ref="D81:D83"/>
    <mergeCell ref="C84:C86"/>
    <mergeCell ref="D84:D8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zoomScale="80" zoomScaleNormal="80" workbookViewId="0">
      <pane xSplit="5" ySplit="7" topLeftCell="F8" activePane="bottomRight" state="frozen"/>
      <selection pane="topRight" activeCell="H1" sqref="H1"/>
      <selection pane="bottomLeft" activeCell="A8" sqref="A8"/>
      <selection pane="bottomRight" activeCell="J8" sqref="J8"/>
    </sheetView>
  </sheetViews>
  <sheetFormatPr defaultRowHeight="15"/>
  <cols>
    <col min="1" max="1" width="8.7109375" customWidth="1"/>
    <col min="2" max="2" width="5.7109375" style="10" customWidth="1"/>
    <col min="3" max="3" width="25.7109375" style="10" customWidth="1"/>
    <col min="4" max="4" width="11.7109375" style="10" customWidth="1"/>
    <col min="5" max="5" width="11.7109375" style="8" customWidth="1"/>
    <col min="6" max="6" width="25.7109375" style="12" customWidth="1"/>
    <col min="7" max="7" width="25.7109375" style="78" customWidth="1"/>
    <col min="8" max="9" width="25.7109375" style="69" customWidth="1"/>
    <col min="10" max="10" width="25.7109375" style="78" customWidth="1"/>
  </cols>
  <sheetData>
    <row r="1" spans="1:10" ht="15.75" thickBot="1"/>
    <row r="2" spans="1:10" ht="15.75" thickBot="1">
      <c r="B2" s="304" t="s">
        <v>347</v>
      </c>
      <c r="C2" s="305"/>
      <c r="D2" s="305"/>
      <c r="E2" s="306"/>
      <c r="F2" s="136"/>
      <c r="G2" s="136"/>
    </row>
    <row r="4" spans="1:10">
      <c r="B4" s="322" t="s">
        <v>63</v>
      </c>
      <c r="C4" s="322"/>
      <c r="D4" s="321" t="s">
        <v>64</v>
      </c>
      <c r="E4" s="321"/>
    </row>
    <row r="6" spans="1:10">
      <c r="A6" s="301"/>
      <c r="B6" s="301"/>
      <c r="C6" s="301"/>
      <c r="D6" s="301"/>
      <c r="E6" s="301"/>
      <c r="F6" s="25" t="s">
        <v>44</v>
      </c>
      <c r="G6" s="122"/>
      <c r="H6" s="70"/>
      <c r="I6" s="70"/>
      <c r="J6" s="81"/>
    </row>
    <row r="7" spans="1:10" ht="33.75" customHeight="1">
      <c r="A7" s="66" t="s">
        <v>252</v>
      </c>
      <c r="B7" s="9" t="s">
        <v>0</v>
      </c>
      <c r="C7" s="11" t="s">
        <v>320</v>
      </c>
      <c r="D7" s="11" t="s">
        <v>25</v>
      </c>
      <c r="E7" s="9" t="s">
        <v>10</v>
      </c>
      <c r="F7" s="32" t="s">
        <v>13</v>
      </c>
      <c r="G7" s="80" t="s">
        <v>15</v>
      </c>
      <c r="H7" s="71" t="s">
        <v>261</v>
      </c>
      <c r="I7" s="71" t="s">
        <v>329</v>
      </c>
      <c r="J7" s="125" t="s">
        <v>262</v>
      </c>
    </row>
    <row r="8" spans="1:10" ht="15" customHeight="1">
      <c r="A8" s="48">
        <v>1</v>
      </c>
      <c r="B8" s="297">
        <v>1</v>
      </c>
      <c r="C8" s="299" t="s">
        <v>185</v>
      </c>
      <c r="D8" s="300" t="s">
        <v>219</v>
      </c>
      <c r="E8" s="67">
        <v>2021</v>
      </c>
      <c r="F8" s="14">
        <v>4223787286</v>
      </c>
      <c r="G8" s="123">
        <f>LN(F8)</f>
        <v>22.163998023654312</v>
      </c>
      <c r="H8" s="70">
        <v>14285.714285714301</v>
      </c>
      <c r="I8" s="70">
        <f>F8*H8</f>
        <v>60339818371428.633</v>
      </c>
      <c r="J8" s="81">
        <f>G8</f>
        <v>22.163998023654312</v>
      </c>
    </row>
    <row r="9" spans="1:10">
      <c r="A9" s="48">
        <v>2</v>
      </c>
      <c r="B9" s="297"/>
      <c r="C9" s="299"/>
      <c r="D9" s="300"/>
      <c r="E9" s="68">
        <v>2022</v>
      </c>
      <c r="F9" s="14">
        <v>4488046969</v>
      </c>
      <c r="G9" s="123">
        <f t="shared" ref="G9:G28" si="0">LN(F9)</f>
        <v>22.224683470575503</v>
      </c>
      <c r="H9" s="70">
        <v>15625</v>
      </c>
      <c r="I9" s="70">
        <f t="shared" ref="I9:I72" si="1">F9*H9</f>
        <v>70125733890625</v>
      </c>
      <c r="J9" s="81">
        <f t="shared" ref="J9:J72" si="2">G9</f>
        <v>22.224683470575503</v>
      </c>
    </row>
    <row r="10" spans="1:10">
      <c r="A10" s="48">
        <v>3</v>
      </c>
      <c r="B10" s="297"/>
      <c r="C10" s="299"/>
      <c r="D10" s="300"/>
      <c r="E10" s="51">
        <v>2023</v>
      </c>
      <c r="F10" s="14">
        <v>4202694216</v>
      </c>
      <c r="G10" s="123">
        <f t="shared" si="0"/>
        <v>22.158991636575387</v>
      </c>
      <c r="H10" s="70">
        <v>15384.615384615399</v>
      </c>
      <c r="I10" s="70">
        <f t="shared" si="1"/>
        <v>64656834092307.758</v>
      </c>
      <c r="J10" s="81">
        <f t="shared" si="2"/>
        <v>22.158991636575387</v>
      </c>
    </row>
    <row r="11" spans="1:10">
      <c r="A11" s="48">
        <v>4</v>
      </c>
      <c r="B11" s="297">
        <v>2</v>
      </c>
      <c r="C11" s="299" t="s">
        <v>186</v>
      </c>
      <c r="D11" s="300" t="s">
        <v>220</v>
      </c>
      <c r="E11" s="67">
        <v>2021</v>
      </c>
      <c r="F11" s="88">
        <v>532736000</v>
      </c>
      <c r="G11" s="124">
        <f t="shared" si="0"/>
        <v>20.093536549855333</v>
      </c>
      <c r="H11" s="70">
        <v>14285.714285714301</v>
      </c>
      <c r="I11" s="89">
        <f t="shared" si="1"/>
        <v>7610514285714.2939</v>
      </c>
      <c r="J11" s="81">
        <f t="shared" si="2"/>
        <v>20.093536549855333</v>
      </c>
    </row>
    <row r="12" spans="1:10">
      <c r="A12" s="48">
        <v>5</v>
      </c>
      <c r="B12" s="297"/>
      <c r="C12" s="299"/>
      <c r="D12" s="300"/>
      <c r="E12" s="68">
        <v>2022</v>
      </c>
      <c r="F12" s="88">
        <v>596420000</v>
      </c>
      <c r="G12" s="124">
        <f t="shared" si="0"/>
        <v>20.206455674833165</v>
      </c>
      <c r="H12" s="70">
        <v>15625</v>
      </c>
      <c r="I12" s="89">
        <f t="shared" si="1"/>
        <v>9319062500000</v>
      </c>
      <c r="J12" s="81">
        <f t="shared" si="2"/>
        <v>20.206455674833165</v>
      </c>
    </row>
    <row r="13" spans="1:10">
      <c r="A13" s="48">
        <v>6</v>
      </c>
      <c r="B13" s="297"/>
      <c r="C13" s="299"/>
      <c r="D13" s="300"/>
      <c r="E13" s="51">
        <v>2023</v>
      </c>
      <c r="F13" s="88">
        <v>727945000</v>
      </c>
      <c r="G13" s="124">
        <f t="shared" si="0"/>
        <v>20.405736053856408</v>
      </c>
      <c r="H13" s="70">
        <v>15384.615384615399</v>
      </c>
      <c r="I13" s="89">
        <f t="shared" si="1"/>
        <v>11199153846153.857</v>
      </c>
      <c r="J13" s="81">
        <f t="shared" si="2"/>
        <v>20.405736053856408</v>
      </c>
    </row>
    <row r="14" spans="1:10" ht="15" customHeight="1">
      <c r="A14" s="48">
        <v>7</v>
      </c>
      <c r="B14" s="297">
        <v>3</v>
      </c>
      <c r="C14" s="299" t="s">
        <v>187</v>
      </c>
      <c r="D14" s="300" t="s">
        <v>221</v>
      </c>
      <c r="E14" s="67">
        <v>2021</v>
      </c>
      <c r="F14" s="88">
        <v>132182307</v>
      </c>
      <c r="G14" s="124">
        <f t="shared" si="0"/>
        <v>18.699692641326809</v>
      </c>
      <c r="H14" s="70">
        <v>14285.714285714301</v>
      </c>
      <c r="I14" s="89">
        <f t="shared" si="1"/>
        <v>1888318671428.5735</v>
      </c>
      <c r="J14" s="81">
        <f t="shared" si="2"/>
        <v>18.699692641326809</v>
      </c>
    </row>
    <row r="15" spans="1:10">
      <c r="A15" s="48">
        <v>8</v>
      </c>
      <c r="B15" s="297"/>
      <c r="C15" s="299"/>
      <c r="D15" s="300"/>
      <c r="E15" s="68">
        <v>2022</v>
      </c>
      <c r="F15" s="88">
        <v>170184690</v>
      </c>
      <c r="G15" s="124">
        <f t="shared" si="0"/>
        <v>18.952394817061059</v>
      </c>
      <c r="H15" s="70">
        <v>15625</v>
      </c>
      <c r="I15" s="89">
        <f t="shared" si="1"/>
        <v>2659135781250</v>
      </c>
      <c r="J15" s="81">
        <f t="shared" si="2"/>
        <v>18.952394817061059</v>
      </c>
    </row>
    <row r="16" spans="1:10">
      <c r="A16" s="48">
        <v>9</v>
      </c>
      <c r="B16" s="297"/>
      <c r="C16" s="299"/>
      <c r="D16" s="300"/>
      <c r="E16" s="51">
        <v>2023</v>
      </c>
      <c r="F16" s="88">
        <v>200536560</v>
      </c>
      <c r="G16" s="124">
        <f t="shared" si="0"/>
        <v>19.116507132227877</v>
      </c>
      <c r="H16" s="70">
        <v>15384.615384615399</v>
      </c>
      <c r="I16" s="89">
        <f t="shared" si="1"/>
        <v>3085177846153.8491</v>
      </c>
      <c r="J16" s="81">
        <f t="shared" si="2"/>
        <v>19.116507132227877</v>
      </c>
    </row>
    <row r="17" spans="1:10">
      <c r="A17" s="48">
        <v>10</v>
      </c>
      <c r="B17" s="297">
        <v>4</v>
      </c>
      <c r="C17" s="299" t="s">
        <v>188</v>
      </c>
      <c r="D17" s="300" t="s">
        <v>222</v>
      </c>
      <c r="E17" s="67">
        <v>2021</v>
      </c>
      <c r="F17" s="92">
        <v>23508585736000</v>
      </c>
      <c r="G17" s="124">
        <f t="shared" si="0"/>
        <v>30.788386820822517</v>
      </c>
      <c r="H17" s="70"/>
      <c r="I17" s="89">
        <f>F17</f>
        <v>23508585736000</v>
      </c>
      <c r="J17" s="81">
        <f t="shared" si="2"/>
        <v>30.788386820822517</v>
      </c>
    </row>
    <row r="18" spans="1:10">
      <c r="A18" s="48">
        <v>11</v>
      </c>
      <c r="B18" s="297"/>
      <c r="C18" s="299"/>
      <c r="D18" s="300"/>
      <c r="E18" s="68">
        <v>2022</v>
      </c>
      <c r="F18" s="92">
        <v>27187608036000</v>
      </c>
      <c r="G18" s="124">
        <f t="shared" si="0"/>
        <v>30.933782398507486</v>
      </c>
      <c r="H18" s="70"/>
      <c r="I18" s="89">
        <f t="shared" ref="I18:I19" si="3">F18</f>
        <v>27187608036000</v>
      </c>
      <c r="J18" s="81">
        <f t="shared" si="2"/>
        <v>30.933782398507486</v>
      </c>
    </row>
    <row r="19" spans="1:10">
      <c r="A19" s="48">
        <v>12</v>
      </c>
      <c r="B19" s="297"/>
      <c r="C19" s="299"/>
      <c r="D19" s="300"/>
      <c r="E19" s="51">
        <v>2023</v>
      </c>
      <c r="F19" s="92">
        <v>30254623117000</v>
      </c>
      <c r="G19" s="124">
        <f t="shared" si="0"/>
        <v>31.040670119042087</v>
      </c>
      <c r="H19" s="70"/>
      <c r="I19" s="89">
        <f t="shared" si="3"/>
        <v>30254623117000</v>
      </c>
      <c r="J19" s="81">
        <f t="shared" si="2"/>
        <v>31.040670119042087</v>
      </c>
    </row>
    <row r="20" spans="1:10" ht="15" customHeight="1">
      <c r="A20" s="48">
        <v>13</v>
      </c>
      <c r="B20" s="297">
        <v>5</v>
      </c>
      <c r="C20" s="299" t="s">
        <v>189</v>
      </c>
      <c r="D20" s="300" t="s">
        <v>223</v>
      </c>
      <c r="E20" s="67">
        <v>2021</v>
      </c>
      <c r="F20" s="88">
        <v>5683884139</v>
      </c>
      <c r="G20" s="124">
        <f t="shared" si="0"/>
        <v>22.460900663264859</v>
      </c>
      <c r="H20" s="70">
        <v>14285.714285714301</v>
      </c>
      <c r="I20" s="89">
        <f t="shared" si="1"/>
        <v>81198344842857.234</v>
      </c>
      <c r="J20" s="81">
        <f t="shared" si="2"/>
        <v>22.460900663264859</v>
      </c>
    </row>
    <row r="21" spans="1:10">
      <c r="A21" s="48">
        <v>14</v>
      </c>
      <c r="B21" s="297"/>
      <c r="C21" s="299"/>
      <c r="D21" s="300"/>
      <c r="E21" s="68">
        <v>2022</v>
      </c>
      <c r="F21" s="88">
        <v>6931905826</v>
      </c>
      <c r="G21" s="124">
        <f t="shared" si="0"/>
        <v>22.65940062330645</v>
      </c>
      <c r="H21" s="70">
        <v>15625</v>
      </c>
      <c r="I21" s="89">
        <f t="shared" si="1"/>
        <v>108311028531250</v>
      </c>
      <c r="J21" s="81">
        <f t="shared" si="2"/>
        <v>22.65940062330645</v>
      </c>
    </row>
    <row r="22" spans="1:10">
      <c r="A22" s="48">
        <v>15</v>
      </c>
      <c r="B22" s="297"/>
      <c r="C22" s="299"/>
      <c r="D22" s="300"/>
      <c r="E22" s="51">
        <v>2023</v>
      </c>
      <c r="F22" s="88">
        <v>7468316269</v>
      </c>
      <c r="G22" s="124">
        <f t="shared" si="0"/>
        <v>22.733935411622031</v>
      </c>
      <c r="H22" s="70">
        <v>15384.615384615399</v>
      </c>
      <c r="I22" s="89">
        <f t="shared" si="1"/>
        <v>114897173369230.87</v>
      </c>
      <c r="J22" s="81">
        <f t="shared" si="2"/>
        <v>22.733935411622031</v>
      </c>
    </row>
    <row r="23" spans="1:10" ht="15" customHeight="1">
      <c r="A23" s="48">
        <v>16</v>
      </c>
      <c r="B23" s="297">
        <v>6</v>
      </c>
      <c r="C23" s="299" t="s">
        <v>190</v>
      </c>
      <c r="D23" s="300" t="s">
        <v>224</v>
      </c>
      <c r="E23" s="67">
        <v>2021</v>
      </c>
      <c r="F23" s="88">
        <v>1051640434770</v>
      </c>
      <c r="G23" s="124">
        <f t="shared" si="0"/>
        <v>27.681372379776125</v>
      </c>
      <c r="H23" s="70"/>
      <c r="I23" s="89">
        <f>F23</f>
        <v>1051640434770</v>
      </c>
      <c r="J23" s="81">
        <f t="shared" si="2"/>
        <v>27.681372379776125</v>
      </c>
    </row>
    <row r="24" spans="1:10">
      <c r="A24" s="48">
        <v>17</v>
      </c>
      <c r="B24" s="297"/>
      <c r="C24" s="299"/>
      <c r="D24" s="300"/>
      <c r="E24" s="68">
        <v>2022</v>
      </c>
      <c r="F24" s="88">
        <v>1182852785319</v>
      </c>
      <c r="G24" s="124">
        <f t="shared" si="0"/>
        <v>27.798950251354558</v>
      </c>
      <c r="H24" s="70"/>
      <c r="I24" s="89">
        <f t="shared" ref="I24:I25" si="4">F24</f>
        <v>1182852785319</v>
      </c>
      <c r="J24" s="81">
        <f t="shared" si="2"/>
        <v>27.798950251354558</v>
      </c>
    </row>
    <row r="25" spans="1:10">
      <c r="A25" s="48">
        <v>18</v>
      </c>
      <c r="B25" s="297"/>
      <c r="C25" s="299"/>
      <c r="D25" s="300"/>
      <c r="E25" s="51">
        <v>2023</v>
      </c>
      <c r="F25" s="88">
        <v>1007863610940</v>
      </c>
      <c r="G25" s="124">
        <f t="shared" si="0"/>
        <v>27.638853969815816</v>
      </c>
      <c r="H25" s="70"/>
      <c r="I25" s="89">
        <f t="shared" si="4"/>
        <v>1007863610940</v>
      </c>
      <c r="J25" s="81">
        <f t="shared" si="2"/>
        <v>27.638853969815816</v>
      </c>
    </row>
    <row r="26" spans="1:10" ht="15" customHeight="1">
      <c r="A26" s="48">
        <v>19</v>
      </c>
      <c r="B26" s="297">
        <v>7</v>
      </c>
      <c r="C26" s="299" t="s">
        <v>191</v>
      </c>
      <c r="D26" s="300" t="s">
        <v>225</v>
      </c>
      <c r="E26" s="67">
        <v>2021</v>
      </c>
      <c r="F26" s="88">
        <v>1635958307</v>
      </c>
      <c r="G26" s="124">
        <f t="shared" si="0"/>
        <v>21.215494590083399</v>
      </c>
      <c r="H26" s="70">
        <v>14285.714285714301</v>
      </c>
      <c r="I26" s="89">
        <f t="shared" si="1"/>
        <v>23370832957142.883</v>
      </c>
      <c r="J26" s="81">
        <f t="shared" si="2"/>
        <v>21.215494590083399</v>
      </c>
    </row>
    <row r="27" spans="1:10">
      <c r="A27" s="48">
        <v>20</v>
      </c>
      <c r="B27" s="297"/>
      <c r="C27" s="299"/>
      <c r="D27" s="300"/>
      <c r="E27" s="68">
        <v>2022</v>
      </c>
      <c r="F27" s="88">
        <v>1571087407</v>
      </c>
      <c r="G27" s="124">
        <f t="shared" si="0"/>
        <v>21.17503383248248</v>
      </c>
      <c r="H27" s="70">
        <v>15625</v>
      </c>
      <c r="I27" s="89">
        <f t="shared" si="1"/>
        <v>24548240734375</v>
      </c>
      <c r="J27" s="81">
        <f t="shared" si="2"/>
        <v>21.17503383248248</v>
      </c>
    </row>
    <row r="28" spans="1:10">
      <c r="A28" s="48">
        <v>21</v>
      </c>
      <c r="B28" s="297"/>
      <c r="C28" s="299"/>
      <c r="D28" s="300"/>
      <c r="E28" s="51">
        <v>2023</v>
      </c>
      <c r="F28" s="88">
        <v>1874599404</v>
      </c>
      <c r="G28" s="124">
        <f t="shared" si="0"/>
        <v>21.351660822342115</v>
      </c>
      <c r="H28" s="70">
        <v>15384.615384615399</v>
      </c>
      <c r="I28" s="89">
        <f t="shared" si="1"/>
        <v>28839990830769.258</v>
      </c>
      <c r="J28" s="81">
        <f t="shared" si="2"/>
        <v>21.351660822342115</v>
      </c>
    </row>
    <row r="29" spans="1:10">
      <c r="A29" s="48">
        <v>22</v>
      </c>
      <c r="B29" s="297">
        <v>8</v>
      </c>
      <c r="C29" s="299" t="s">
        <v>192</v>
      </c>
      <c r="D29" s="300" t="s">
        <v>17</v>
      </c>
      <c r="E29" s="67">
        <v>2021</v>
      </c>
      <c r="F29" s="88">
        <v>36123703000000</v>
      </c>
      <c r="G29" s="124">
        <f t="shared" ref="G29:G103" si="5">LN(F29)</f>
        <v>31.217970358602425</v>
      </c>
      <c r="H29" s="70"/>
      <c r="I29" s="89">
        <f>F29</f>
        <v>36123703000000</v>
      </c>
      <c r="J29" s="81">
        <f t="shared" si="2"/>
        <v>31.217970358602425</v>
      </c>
    </row>
    <row r="30" spans="1:10">
      <c r="A30" s="48">
        <v>23</v>
      </c>
      <c r="B30" s="297"/>
      <c r="C30" s="299"/>
      <c r="D30" s="300"/>
      <c r="E30" s="68">
        <v>2022</v>
      </c>
      <c r="F30" s="88">
        <v>45359207000000</v>
      </c>
      <c r="G30" s="124">
        <f t="shared" si="5"/>
        <v>31.445634292831912</v>
      </c>
      <c r="H30" s="70"/>
      <c r="I30" s="89">
        <f t="shared" ref="I30:I31" si="6">F30</f>
        <v>45359207000000</v>
      </c>
      <c r="J30" s="81">
        <f t="shared" si="2"/>
        <v>31.445634292831912</v>
      </c>
    </row>
    <row r="31" spans="1:10">
      <c r="A31" s="48">
        <v>24</v>
      </c>
      <c r="B31" s="297"/>
      <c r="C31" s="299"/>
      <c r="D31" s="300"/>
      <c r="E31" s="51">
        <v>2023</v>
      </c>
      <c r="F31" s="88">
        <v>38765189000000</v>
      </c>
      <c r="G31" s="124">
        <f t="shared" si="5"/>
        <v>31.288543769119638</v>
      </c>
      <c r="H31" s="70"/>
      <c r="I31" s="89">
        <f t="shared" si="6"/>
        <v>38765189000000</v>
      </c>
      <c r="J31" s="81">
        <f t="shared" si="2"/>
        <v>31.288543769119638</v>
      </c>
    </row>
    <row r="32" spans="1:10" ht="15" customHeight="1">
      <c r="A32" s="48">
        <v>25</v>
      </c>
      <c r="B32" s="297">
        <v>9</v>
      </c>
      <c r="C32" s="299" t="s">
        <v>193</v>
      </c>
      <c r="D32" s="300" t="s">
        <v>226</v>
      </c>
      <c r="E32" s="67">
        <v>2021</v>
      </c>
      <c r="F32" s="88">
        <v>7510948902</v>
      </c>
      <c r="G32" s="124">
        <f t="shared" si="5"/>
        <v>22.739627646538342</v>
      </c>
      <c r="H32" s="70">
        <v>14285.714285714301</v>
      </c>
      <c r="I32" s="89">
        <f t="shared" si="1"/>
        <v>107299270028571.55</v>
      </c>
      <c r="J32" s="81">
        <f t="shared" si="2"/>
        <v>22.739627646538342</v>
      </c>
    </row>
    <row r="33" spans="1:10">
      <c r="A33" s="48">
        <v>26</v>
      </c>
      <c r="B33" s="297"/>
      <c r="C33" s="299"/>
      <c r="D33" s="300"/>
      <c r="E33" s="68">
        <v>2022</v>
      </c>
      <c r="F33" s="88">
        <v>7194859982</v>
      </c>
      <c r="G33" s="124">
        <f t="shared" si="5"/>
        <v>22.696632716637733</v>
      </c>
      <c r="H33" s="70">
        <v>15625</v>
      </c>
      <c r="I33" s="89">
        <f t="shared" si="1"/>
        <v>112419687218750</v>
      </c>
      <c r="J33" s="81">
        <f t="shared" si="2"/>
        <v>22.696632716637733</v>
      </c>
    </row>
    <row r="34" spans="1:10">
      <c r="A34" s="48">
        <v>27</v>
      </c>
      <c r="B34" s="297"/>
      <c r="C34" s="299"/>
      <c r="D34" s="300"/>
      <c r="E34" s="51">
        <v>2023</v>
      </c>
      <c r="F34" s="88">
        <v>6599238469</v>
      </c>
      <c r="G34" s="124">
        <f t="shared" si="5"/>
        <v>22.610220095836755</v>
      </c>
      <c r="H34" s="70">
        <v>15384.615384615399</v>
      </c>
      <c r="I34" s="89">
        <f t="shared" si="1"/>
        <v>101526745676923.17</v>
      </c>
      <c r="J34" s="81">
        <f t="shared" si="2"/>
        <v>22.610220095836755</v>
      </c>
    </row>
    <row r="35" spans="1:10" ht="15" customHeight="1">
      <c r="A35" s="48">
        <v>28</v>
      </c>
      <c r="B35" s="297">
        <v>10</v>
      </c>
      <c r="C35" s="299" t="s">
        <v>194</v>
      </c>
      <c r="D35" s="300" t="s">
        <v>227</v>
      </c>
      <c r="E35" s="67">
        <v>2021</v>
      </c>
      <c r="F35" s="88">
        <v>245586152</v>
      </c>
      <c r="G35" s="124">
        <f t="shared" si="5"/>
        <v>19.319158368282782</v>
      </c>
      <c r="H35" s="70">
        <v>14285.714285714301</v>
      </c>
      <c r="I35" s="89">
        <f t="shared" si="1"/>
        <v>3508373600000.0039</v>
      </c>
      <c r="J35" s="81">
        <f t="shared" si="2"/>
        <v>19.319158368282782</v>
      </c>
    </row>
    <row r="36" spans="1:10">
      <c r="A36" s="48">
        <v>29</v>
      </c>
      <c r="B36" s="297"/>
      <c r="C36" s="299"/>
      <c r="D36" s="300"/>
      <c r="E36" s="68">
        <v>2022</v>
      </c>
      <c r="F36" s="88">
        <v>260504575</v>
      </c>
      <c r="G36" s="124">
        <f t="shared" si="5"/>
        <v>19.378130981383517</v>
      </c>
      <c r="H36" s="70">
        <v>15625</v>
      </c>
      <c r="I36" s="89">
        <f t="shared" si="1"/>
        <v>4070383984375</v>
      </c>
      <c r="J36" s="81">
        <f t="shared" si="2"/>
        <v>19.378130981383517</v>
      </c>
    </row>
    <row r="37" spans="1:10">
      <c r="A37" s="48">
        <v>30</v>
      </c>
      <c r="B37" s="297"/>
      <c r="C37" s="299"/>
      <c r="D37" s="300"/>
      <c r="E37" s="51">
        <v>2023</v>
      </c>
      <c r="F37" s="88">
        <v>328648128</v>
      </c>
      <c r="G37" s="124">
        <f t="shared" si="5"/>
        <v>19.610498216628425</v>
      </c>
      <c r="H37" s="70">
        <v>15384.615384615399</v>
      </c>
      <c r="I37" s="89">
        <f t="shared" si="1"/>
        <v>5056125046153.8506</v>
      </c>
      <c r="J37" s="81">
        <f t="shared" si="2"/>
        <v>19.610498216628425</v>
      </c>
    </row>
    <row r="38" spans="1:10" ht="15" customHeight="1">
      <c r="A38" s="48">
        <v>31</v>
      </c>
      <c r="B38" s="297">
        <v>11</v>
      </c>
      <c r="C38" s="299" t="s">
        <v>195</v>
      </c>
      <c r="D38" s="300" t="s">
        <v>228</v>
      </c>
      <c r="E38" s="67">
        <v>2021</v>
      </c>
      <c r="F38" s="88">
        <v>1297577363103</v>
      </c>
      <c r="G38" s="124">
        <f t="shared" si="5"/>
        <v>27.891520074951167</v>
      </c>
      <c r="H38" s="70"/>
      <c r="I38" s="89">
        <f>F38</f>
        <v>1297577363103</v>
      </c>
      <c r="J38" s="81">
        <f t="shared" si="2"/>
        <v>27.891520074951167</v>
      </c>
    </row>
    <row r="39" spans="1:10">
      <c r="A39" s="48">
        <v>32</v>
      </c>
      <c r="B39" s="297"/>
      <c r="C39" s="299"/>
      <c r="D39" s="300"/>
      <c r="E39" s="68">
        <v>2022</v>
      </c>
      <c r="F39" s="88">
        <v>1267549300138</v>
      </c>
      <c r="G39" s="124">
        <f t="shared" si="5"/>
        <v>27.868106467227722</v>
      </c>
      <c r="H39" s="70"/>
      <c r="I39" s="89">
        <f t="shared" ref="I39:I40" si="7">F39</f>
        <v>1267549300138</v>
      </c>
      <c r="J39" s="81">
        <f t="shared" si="2"/>
        <v>27.868106467227722</v>
      </c>
    </row>
    <row r="40" spans="1:10">
      <c r="A40" s="48">
        <v>33</v>
      </c>
      <c r="B40" s="297"/>
      <c r="C40" s="299"/>
      <c r="D40" s="300"/>
      <c r="E40" s="51">
        <v>2023</v>
      </c>
      <c r="F40" s="88">
        <v>1341729318010</v>
      </c>
      <c r="G40" s="124">
        <f t="shared" si="5"/>
        <v>27.924980433694127</v>
      </c>
      <c r="H40" s="70"/>
      <c r="I40" s="89">
        <f t="shared" si="7"/>
        <v>1341729318010</v>
      </c>
      <c r="J40" s="81">
        <f t="shared" si="2"/>
        <v>27.924980433694127</v>
      </c>
    </row>
    <row r="41" spans="1:10">
      <c r="A41" s="48">
        <v>34</v>
      </c>
      <c r="B41" s="297">
        <v>12</v>
      </c>
      <c r="C41" s="299" t="s">
        <v>196</v>
      </c>
      <c r="D41" s="300" t="s">
        <v>229</v>
      </c>
      <c r="E41" s="67">
        <v>2021</v>
      </c>
      <c r="F41" s="88">
        <v>1666239000</v>
      </c>
      <c r="G41" s="124">
        <f t="shared" si="5"/>
        <v>21.233834827784989</v>
      </c>
      <c r="H41" s="70">
        <v>14285.714285714301</v>
      </c>
      <c r="I41" s="89">
        <f t="shared" si="1"/>
        <v>23803414285714.312</v>
      </c>
      <c r="J41" s="81">
        <f t="shared" si="2"/>
        <v>21.233834827784989</v>
      </c>
    </row>
    <row r="42" spans="1:10">
      <c r="A42" s="48">
        <v>35</v>
      </c>
      <c r="B42" s="297"/>
      <c r="C42" s="299"/>
      <c r="D42" s="300"/>
      <c r="E42" s="68">
        <v>2022</v>
      </c>
      <c r="F42" s="88">
        <v>2640177000</v>
      </c>
      <c r="G42" s="124">
        <f t="shared" si="5"/>
        <v>21.694111797311734</v>
      </c>
      <c r="H42" s="70">
        <v>15625</v>
      </c>
      <c r="I42" s="89">
        <f t="shared" si="1"/>
        <v>41252765625000</v>
      </c>
      <c r="J42" s="81">
        <f t="shared" si="2"/>
        <v>21.694111797311734</v>
      </c>
    </row>
    <row r="43" spans="1:10">
      <c r="A43" s="48">
        <v>36</v>
      </c>
      <c r="B43" s="297"/>
      <c r="C43" s="299"/>
      <c r="D43" s="300"/>
      <c r="E43" s="51">
        <v>2023</v>
      </c>
      <c r="F43" s="88">
        <v>2187847000</v>
      </c>
      <c r="G43" s="124">
        <f t="shared" si="5"/>
        <v>21.50618379218729</v>
      </c>
      <c r="H43" s="70">
        <v>15384.615384615399</v>
      </c>
      <c r="I43" s="89">
        <f t="shared" si="1"/>
        <v>33659184615384.648</v>
      </c>
      <c r="J43" s="81">
        <f t="shared" si="2"/>
        <v>21.50618379218729</v>
      </c>
    </row>
    <row r="44" spans="1:10">
      <c r="A44" s="48">
        <v>37</v>
      </c>
      <c r="B44" s="297">
        <v>13</v>
      </c>
      <c r="C44" s="299" t="s">
        <v>197</v>
      </c>
      <c r="D44" s="300" t="s">
        <v>230</v>
      </c>
      <c r="E44" s="67">
        <v>2021</v>
      </c>
      <c r="F44" s="88">
        <v>7586936000</v>
      </c>
      <c r="G44" s="124">
        <f t="shared" si="5"/>
        <v>22.749693657785024</v>
      </c>
      <c r="H44" s="70">
        <v>14285.714285714301</v>
      </c>
      <c r="I44" s="89">
        <f t="shared" si="1"/>
        <v>108384800000000.11</v>
      </c>
      <c r="J44" s="81">
        <f t="shared" si="2"/>
        <v>22.749693657785024</v>
      </c>
    </row>
    <row r="45" spans="1:10">
      <c r="A45" s="48">
        <v>38</v>
      </c>
      <c r="B45" s="297"/>
      <c r="C45" s="299"/>
      <c r="D45" s="300"/>
      <c r="E45" s="68">
        <v>2022</v>
      </c>
      <c r="F45" s="88">
        <v>10782307000</v>
      </c>
      <c r="G45" s="124">
        <f t="shared" si="5"/>
        <v>23.10117238695209</v>
      </c>
      <c r="H45" s="70">
        <v>15625</v>
      </c>
      <c r="I45" s="89">
        <f t="shared" si="1"/>
        <v>168473546875000</v>
      </c>
      <c r="J45" s="81">
        <f t="shared" si="2"/>
        <v>23.10117238695209</v>
      </c>
    </row>
    <row r="46" spans="1:10">
      <c r="A46" s="48">
        <v>39</v>
      </c>
      <c r="B46" s="297"/>
      <c r="C46" s="299"/>
      <c r="D46" s="300"/>
      <c r="E46" s="51">
        <v>2023</v>
      </c>
      <c r="F46" s="88">
        <v>10472711000</v>
      </c>
      <c r="G46" s="124">
        <f t="shared" si="5"/>
        <v>23.07203875858918</v>
      </c>
      <c r="H46" s="70">
        <v>15384.615384615399</v>
      </c>
      <c r="I46" s="89">
        <f t="shared" si="1"/>
        <v>161118630769230.94</v>
      </c>
      <c r="J46" s="81">
        <f t="shared" si="2"/>
        <v>23.07203875858918</v>
      </c>
    </row>
    <row r="47" spans="1:10" ht="15" customHeight="1">
      <c r="A47" s="48">
        <v>40</v>
      </c>
      <c r="B47" s="297">
        <v>14</v>
      </c>
      <c r="C47" s="299" t="s">
        <v>198</v>
      </c>
      <c r="D47" s="300" t="s">
        <v>231</v>
      </c>
      <c r="E47" s="67">
        <v>2021</v>
      </c>
      <c r="F47" s="88">
        <v>2433712191</v>
      </c>
      <c r="G47" s="124">
        <f t="shared" si="5"/>
        <v>21.612683579244955</v>
      </c>
      <c r="H47" s="70">
        <v>14285.714285714301</v>
      </c>
      <c r="I47" s="89">
        <f t="shared" si="1"/>
        <v>34767317014285.75</v>
      </c>
      <c r="J47" s="81">
        <f t="shared" si="2"/>
        <v>21.612683579244955</v>
      </c>
    </row>
    <row r="48" spans="1:10">
      <c r="A48" s="48">
        <v>41</v>
      </c>
      <c r="B48" s="297"/>
      <c r="C48" s="299"/>
      <c r="D48" s="300"/>
      <c r="E48" s="68">
        <v>2022</v>
      </c>
      <c r="F48" s="88">
        <v>3945458865</v>
      </c>
      <c r="G48" s="124">
        <f t="shared" si="5"/>
        <v>22.095831100069468</v>
      </c>
      <c r="H48" s="70">
        <v>15625</v>
      </c>
      <c r="I48" s="89">
        <f t="shared" si="1"/>
        <v>61647794765625</v>
      </c>
      <c r="J48" s="81">
        <f t="shared" si="2"/>
        <v>22.095831100069468</v>
      </c>
    </row>
    <row r="49" spans="1:10">
      <c r="A49" s="48">
        <v>42</v>
      </c>
      <c r="B49" s="297"/>
      <c r="C49" s="299"/>
      <c r="D49" s="300"/>
      <c r="E49" s="51">
        <v>2023</v>
      </c>
      <c r="F49" s="88">
        <v>3444319816</v>
      </c>
      <c r="G49" s="124">
        <f t="shared" si="5"/>
        <v>21.959992280989123</v>
      </c>
      <c r="H49" s="70">
        <v>15384.615384615399</v>
      </c>
      <c r="I49" s="89">
        <f t="shared" si="1"/>
        <v>52989535630769.281</v>
      </c>
      <c r="J49" s="81">
        <f t="shared" si="2"/>
        <v>21.959992280989123</v>
      </c>
    </row>
    <row r="50" spans="1:10">
      <c r="A50" s="48">
        <v>43</v>
      </c>
      <c r="B50" s="297">
        <v>15</v>
      </c>
      <c r="C50" s="299" t="s">
        <v>199</v>
      </c>
      <c r="D50" s="300" t="s">
        <v>232</v>
      </c>
      <c r="E50" s="67">
        <v>2021</v>
      </c>
      <c r="F50" s="88">
        <v>7234857000000</v>
      </c>
      <c r="G50" s="124">
        <f t="shared" si="5"/>
        <v>29.609931710785567</v>
      </c>
      <c r="H50" s="70"/>
      <c r="I50" s="89">
        <f>F50</f>
        <v>7234857000000</v>
      </c>
      <c r="J50" s="81">
        <f t="shared" si="2"/>
        <v>29.609931710785567</v>
      </c>
    </row>
    <row r="51" spans="1:10">
      <c r="A51" s="48">
        <v>44</v>
      </c>
      <c r="B51" s="297"/>
      <c r="C51" s="299"/>
      <c r="D51" s="300"/>
      <c r="E51" s="68">
        <v>2022</v>
      </c>
      <c r="F51" s="88">
        <v>8836089000000</v>
      </c>
      <c r="G51" s="124">
        <f t="shared" si="5"/>
        <v>29.809865473866658</v>
      </c>
      <c r="H51" s="70"/>
      <c r="I51" s="89">
        <f t="shared" ref="I51:I52" si="8">F51</f>
        <v>8836089000000</v>
      </c>
      <c r="J51" s="81">
        <f t="shared" si="2"/>
        <v>29.809865473866658</v>
      </c>
    </row>
    <row r="52" spans="1:10">
      <c r="A52" s="48">
        <v>45</v>
      </c>
      <c r="B52" s="297"/>
      <c r="C52" s="299"/>
      <c r="D52" s="300"/>
      <c r="E52" s="51">
        <v>2023</v>
      </c>
      <c r="F52" s="88">
        <v>9601482000000</v>
      </c>
      <c r="G52" s="124">
        <f t="shared" si="5"/>
        <v>29.892938577487744</v>
      </c>
      <c r="H52" s="70"/>
      <c r="I52" s="89">
        <f t="shared" si="8"/>
        <v>9601482000000</v>
      </c>
      <c r="J52" s="81">
        <f t="shared" si="2"/>
        <v>29.892938577487744</v>
      </c>
    </row>
    <row r="53" spans="1:10" ht="15" customHeight="1">
      <c r="A53" s="48">
        <v>46</v>
      </c>
      <c r="B53" s="297">
        <v>16</v>
      </c>
      <c r="C53" s="299" t="s">
        <v>200</v>
      </c>
      <c r="D53" s="300" t="s">
        <v>233</v>
      </c>
      <c r="E53" s="67">
        <v>2021</v>
      </c>
      <c r="F53" s="88">
        <v>3691477101</v>
      </c>
      <c r="G53" s="124">
        <f t="shared" si="5"/>
        <v>22.029292513274811</v>
      </c>
      <c r="H53" s="70">
        <v>14285.714285714301</v>
      </c>
      <c r="I53" s="89">
        <f t="shared" si="1"/>
        <v>52735387157142.914</v>
      </c>
      <c r="J53" s="81">
        <f t="shared" si="2"/>
        <v>22.029292513274811</v>
      </c>
    </row>
    <row r="54" spans="1:10">
      <c r="A54" s="48">
        <v>47</v>
      </c>
      <c r="B54" s="297"/>
      <c r="C54" s="299"/>
      <c r="D54" s="300"/>
      <c r="E54" s="68">
        <v>2022</v>
      </c>
      <c r="F54" s="88">
        <v>3593872042</v>
      </c>
      <c r="G54" s="124">
        <f t="shared" si="5"/>
        <v>22.002496021446365</v>
      </c>
      <c r="H54" s="70">
        <v>15625</v>
      </c>
      <c r="I54" s="89">
        <f t="shared" si="1"/>
        <v>56154250656250</v>
      </c>
      <c r="J54" s="81">
        <f t="shared" si="2"/>
        <v>22.002496021446365</v>
      </c>
    </row>
    <row r="55" spans="1:10">
      <c r="A55" s="48">
        <v>48</v>
      </c>
      <c r="B55" s="297"/>
      <c r="C55" s="299"/>
      <c r="D55" s="300"/>
      <c r="E55" s="51">
        <v>2023</v>
      </c>
      <c r="F55" s="88">
        <v>3113102390</v>
      </c>
      <c r="G55" s="124">
        <f t="shared" si="5"/>
        <v>21.858885618966813</v>
      </c>
      <c r="H55" s="70">
        <v>15384.615384615399</v>
      </c>
      <c r="I55" s="89">
        <f t="shared" si="1"/>
        <v>47893882923076.969</v>
      </c>
      <c r="J55" s="81">
        <f t="shared" si="2"/>
        <v>21.858885618966813</v>
      </c>
    </row>
    <row r="56" spans="1:10" ht="15" customHeight="1">
      <c r="A56" s="48">
        <v>49</v>
      </c>
      <c r="B56" s="297">
        <v>17</v>
      </c>
      <c r="C56" s="299" t="s">
        <v>201</v>
      </c>
      <c r="D56" s="300" t="s">
        <v>234</v>
      </c>
      <c r="E56" s="67">
        <v>2021</v>
      </c>
      <c r="F56" s="88">
        <v>3081120556</v>
      </c>
      <c r="G56" s="124">
        <f t="shared" si="5"/>
        <v>21.848559184649698</v>
      </c>
      <c r="H56" s="70">
        <v>14285.714285714301</v>
      </c>
      <c r="I56" s="89">
        <f t="shared" si="1"/>
        <v>44016007942857.187</v>
      </c>
      <c r="J56" s="81">
        <f t="shared" si="2"/>
        <v>21.848559184649698</v>
      </c>
    </row>
    <row r="57" spans="1:10">
      <c r="A57" s="48">
        <v>50</v>
      </c>
      <c r="B57" s="297"/>
      <c r="C57" s="299"/>
      <c r="D57" s="300"/>
      <c r="E57" s="68">
        <v>2022</v>
      </c>
      <c r="F57" s="88">
        <v>6497181277</v>
      </c>
      <c r="G57" s="124">
        <f t="shared" si="5"/>
        <v>22.594634270102475</v>
      </c>
      <c r="H57" s="70">
        <v>15625</v>
      </c>
      <c r="I57" s="89">
        <f t="shared" si="1"/>
        <v>101518457453125</v>
      </c>
      <c r="J57" s="81">
        <f t="shared" si="2"/>
        <v>22.594634270102475</v>
      </c>
    </row>
    <row r="58" spans="1:10">
      <c r="A58" s="48">
        <v>51</v>
      </c>
      <c r="B58" s="297"/>
      <c r="C58" s="299"/>
      <c r="D58" s="300"/>
      <c r="E58" s="51">
        <v>2023</v>
      </c>
      <c r="F58" s="88">
        <v>3063273017</v>
      </c>
      <c r="G58" s="124">
        <f t="shared" si="5"/>
        <v>21.842749794680561</v>
      </c>
      <c r="H58" s="70">
        <v>15384.615384615399</v>
      </c>
      <c r="I58" s="89">
        <f t="shared" si="1"/>
        <v>47127277184615.43</v>
      </c>
      <c r="J58" s="81">
        <f t="shared" si="2"/>
        <v>21.842749794680561</v>
      </c>
    </row>
    <row r="59" spans="1:10" ht="15" customHeight="1">
      <c r="A59" s="48">
        <v>52</v>
      </c>
      <c r="B59" s="297">
        <v>18</v>
      </c>
      <c r="C59" s="299" t="s">
        <v>316</v>
      </c>
      <c r="D59" s="300" t="s">
        <v>235</v>
      </c>
      <c r="E59" s="67">
        <v>2021</v>
      </c>
      <c r="F59" s="88">
        <v>953520745</v>
      </c>
      <c r="G59" s="124">
        <f t="shared" si="5"/>
        <v>20.675671739453968</v>
      </c>
      <c r="H59" s="70">
        <v>14285.714285714301</v>
      </c>
      <c r="I59" s="89">
        <f t="shared" si="1"/>
        <v>13621724928571.443</v>
      </c>
      <c r="J59" s="81">
        <f t="shared" si="2"/>
        <v>20.675671739453968</v>
      </c>
    </row>
    <row r="60" spans="1:10">
      <c r="A60" s="48">
        <v>53</v>
      </c>
      <c r="B60" s="297"/>
      <c r="C60" s="299"/>
      <c r="D60" s="300"/>
      <c r="E60" s="68">
        <v>2022</v>
      </c>
      <c r="F60" s="88">
        <v>1130280124</v>
      </c>
      <c r="G60" s="124">
        <f t="shared" si="5"/>
        <v>20.845731336294325</v>
      </c>
      <c r="H60" s="70">
        <v>15625</v>
      </c>
      <c r="I60" s="89">
        <f t="shared" si="1"/>
        <v>17660626937500</v>
      </c>
      <c r="J60" s="81">
        <f t="shared" si="2"/>
        <v>20.845731336294325</v>
      </c>
    </row>
    <row r="61" spans="1:10">
      <c r="A61" s="48">
        <v>54</v>
      </c>
      <c r="B61" s="297"/>
      <c r="C61" s="299"/>
      <c r="D61" s="300"/>
      <c r="E61" s="51">
        <v>2023</v>
      </c>
      <c r="F61" s="88">
        <v>1757386840</v>
      </c>
      <c r="G61" s="124">
        <f t="shared" si="5"/>
        <v>21.28709379266294</v>
      </c>
      <c r="H61" s="70">
        <v>15384.615384615399</v>
      </c>
      <c r="I61" s="89">
        <f t="shared" si="1"/>
        <v>27036720615384.641</v>
      </c>
      <c r="J61" s="81">
        <f t="shared" si="2"/>
        <v>21.28709379266294</v>
      </c>
    </row>
    <row r="62" spans="1:10" ht="15" customHeight="1">
      <c r="A62" s="48">
        <v>55</v>
      </c>
      <c r="B62" s="297">
        <v>19</v>
      </c>
      <c r="C62" s="299" t="s">
        <v>203</v>
      </c>
      <c r="D62" s="300" t="s">
        <v>236</v>
      </c>
      <c r="E62" s="67">
        <v>2021</v>
      </c>
      <c r="F62" s="88">
        <v>874621599</v>
      </c>
      <c r="G62" s="124">
        <f t="shared" si="5"/>
        <v>20.589301892499122</v>
      </c>
      <c r="H62" s="70">
        <v>14285.714285714301</v>
      </c>
      <c r="I62" s="89">
        <f t="shared" si="1"/>
        <v>12494594271428.584</v>
      </c>
      <c r="J62" s="81">
        <f t="shared" si="2"/>
        <v>20.589301892499122</v>
      </c>
    </row>
    <row r="63" spans="1:10">
      <c r="A63" s="48">
        <v>56</v>
      </c>
      <c r="B63" s="297"/>
      <c r="C63" s="299"/>
      <c r="D63" s="300"/>
      <c r="E63" s="68">
        <v>2022</v>
      </c>
      <c r="F63" s="88">
        <v>1278805856</v>
      </c>
      <c r="G63" s="124">
        <f t="shared" si="5"/>
        <v>20.969192554432563</v>
      </c>
      <c r="H63" s="70">
        <v>15625</v>
      </c>
      <c r="I63" s="89">
        <f t="shared" si="1"/>
        <v>19981341500000</v>
      </c>
      <c r="J63" s="81">
        <f t="shared" si="2"/>
        <v>20.969192554432563</v>
      </c>
    </row>
    <row r="64" spans="1:10">
      <c r="A64" s="48">
        <v>57</v>
      </c>
      <c r="B64" s="297"/>
      <c r="C64" s="299"/>
      <c r="D64" s="300"/>
      <c r="E64" s="51">
        <v>2023</v>
      </c>
      <c r="F64" s="88">
        <v>1633107192</v>
      </c>
      <c r="G64" s="124">
        <f t="shared" si="5"/>
        <v>21.21375028993171</v>
      </c>
      <c r="H64" s="70">
        <v>15384.615384615399</v>
      </c>
      <c r="I64" s="89">
        <f t="shared" si="1"/>
        <v>25124726030769.254</v>
      </c>
      <c r="J64" s="81">
        <f t="shared" si="2"/>
        <v>21.21375028993171</v>
      </c>
    </row>
    <row r="65" spans="1:10" ht="15" customHeight="1">
      <c r="A65" s="48">
        <v>58</v>
      </c>
      <c r="B65" s="297">
        <v>20</v>
      </c>
      <c r="C65" s="299" t="s">
        <v>204</v>
      </c>
      <c r="D65" s="300" t="s">
        <v>237</v>
      </c>
      <c r="E65" s="67">
        <v>2021</v>
      </c>
      <c r="F65" s="88">
        <v>196081516</v>
      </c>
      <c r="G65" s="124">
        <f t="shared" si="5"/>
        <v>19.094041028692391</v>
      </c>
      <c r="H65" s="70">
        <v>14285.714285714301</v>
      </c>
      <c r="I65" s="89">
        <f t="shared" si="1"/>
        <v>2801164514285.7173</v>
      </c>
      <c r="J65" s="81">
        <f t="shared" si="2"/>
        <v>19.094041028692391</v>
      </c>
    </row>
    <row r="66" spans="1:10">
      <c r="A66" s="48">
        <v>59</v>
      </c>
      <c r="B66" s="297"/>
      <c r="C66" s="299"/>
      <c r="D66" s="300"/>
      <c r="E66" s="68">
        <v>2022</v>
      </c>
      <c r="F66" s="88">
        <v>189445736</v>
      </c>
      <c r="G66" s="124">
        <f t="shared" si="5"/>
        <v>19.059613187917741</v>
      </c>
      <c r="H66" s="70">
        <v>15625</v>
      </c>
      <c r="I66" s="89">
        <f t="shared" si="1"/>
        <v>2960089625000</v>
      </c>
      <c r="J66" s="81">
        <f t="shared" si="2"/>
        <v>19.059613187917741</v>
      </c>
    </row>
    <row r="67" spans="1:10">
      <c r="A67" s="48">
        <v>60</v>
      </c>
      <c r="B67" s="297"/>
      <c r="C67" s="299"/>
      <c r="D67" s="300"/>
      <c r="E67" s="51">
        <v>2023</v>
      </c>
      <c r="F67" s="88">
        <v>194795420</v>
      </c>
      <c r="G67" s="124">
        <f t="shared" si="5"/>
        <v>19.08746043760268</v>
      </c>
      <c r="H67" s="70">
        <v>15384.615384615399</v>
      </c>
      <c r="I67" s="89">
        <f t="shared" si="1"/>
        <v>2996852615384.6182</v>
      </c>
      <c r="J67" s="81">
        <f t="shared" si="2"/>
        <v>19.08746043760268</v>
      </c>
    </row>
    <row r="68" spans="1:10" ht="15" customHeight="1">
      <c r="A68" s="48">
        <v>61</v>
      </c>
      <c r="B68" s="297">
        <v>21</v>
      </c>
      <c r="C68" s="299" t="s">
        <v>205</v>
      </c>
      <c r="D68" s="300" t="s">
        <v>238</v>
      </c>
      <c r="E68" s="67">
        <v>2021</v>
      </c>
      <c r="F68" s="88">
        <v>1036704159</v>
      </c>
      <c r="G68" s="124">
        <f t="shared" si="5"/>
        <v>20.759312440053403</v>
      </c>
      <c r="H68" s="70">
        <v>14285.714285714301</v>
      </c>
      <c r="I68" s="89">
        <f t="shared" si="1"/>
        <v>14810059414285.73</v>
      </c>
      <c r="J68" s="81">
        <f t="shared" si="2"/>
        <v>20.759312440053403</v>
      </c>
    </row>
    <row r="69" spans="1:10">
      <c r="A69" s="48">
        <v>62</v>
      </c>
      <c r="B69" s="297"/>
      <c r="C69" s="299"/>
      <c r="D69" s="300"/>
      <c r="E69" s="68">
        <v>2022</v>
      </c>
      <c r="F69" s="88">
        <v>1982578564</v>
      </c>
      <c r="G69" s="124">
        <f t="shared" si="5"/>
        <v>21.407664139439657</v>
      </c>
      <c r="H69" s="70">
        <v>15625</v>
      </c>
      <c r="I69" s="89">
        <f t="shared" si="1"/>
        <v>30977790062500</v>
      </c>
      <c r="J69" s="81">
        <f t="shared" si="2"/>
        <v>21.407664139439657</v>
      </c>
    </row>
    <row r="70" spans="1:10">
      <c r="A70" s="48">
        <v>63</v>
      </c>
      <c r="B70" s="297"/>
      <c r="C70" s="299"/>
      <c r="D70" s="300"/>
      <c r="E70" s="51">
        <v>2023</v>
      </c>
      <c r="F70" s="88">
        <v>2156687895</v>
      </c>
      <c r="G70" s="124">
        <f t="shared" si="5"/>
        <v>21.491839499864771</v>
      </c>
      <c r="H70" s="70">
        <v>15384.615384615399</v>
      </c>
      <c r="I70" s="89">
        <f t="shared" si="1"/>
        <v>33179813769230.801</v>
      </c>
      <c r="J70" s="81">
        <f t="shared" si="2"/>
        <v>21.491839499864771</v>
      </c>
    </row>
    <row r="71" spans="1:10" ht="15" customHeight="1">
      <c r="A71" s="48">
        <v>64</v>
      </c>
      <c r="B71" s="297">
        <v>22</v>
      </c>
      <c r="C71" s="299" t="s">
        <v>206</v>
      </c>
      <c r="D71" s="300" t="s">
        <v>239</v>
      </c>
      <c r="E71" s="67">
        <v>2021</v>
      </c>
      <c r="F71" s="88">
        <v>829026937</v>
      </c>
      <c r="G71" s="124">
        <f t="shared" si="5"/>
        <v>20.535763205937172</v>
      </c>
      <c r="H71" s="70">
        <v>14285.714285714301</v>
      </c>
      <c r="I71" s="89">
        <f t="shared" si="1"/>
        <v>11843241957142.869</v>
      </c>
      <c r="J71" s="81">
        <f t="shared" si="2"/>
        <v>20.535763205937172</v>
      </c>
    </row>
    <row r="72" spans="1:10">
      <c r="A72" s="48">
        <v>65</v>
      </c>
      <c r="B72" s="297"/>
      <c r="C72" s="299"/>
      <c r="D72" s="300"/>
      <c r="E72" s="68">
        <v>2022</v>
      </c>
      <c r="F72" s="88">
        <v>1129086804</v>
      </c>
      <c r="G72" s="124">
        <f t="shared" si="5"/>
        <v>20.844675004897972</v>
      </c>
      <c r="H72" s="70">
        <v>15625</v>
      </c>
      <c r="I72" s="89">
        <f t="shared" si="1"/>
        <v>17641981312500</v>
      </c>
      <c r="J72" s="81">
        <f t="shared" si="2"/>
        <v>20.844675004897972</v>
      </c>
    </row>
    <row r="73" spans="1:10">
      <c r="A73" s="48">
        <v>66</v>
      </c>
      <c r="B73" s="297"/>
      <c r="C73" s="299"/>
      <c r="D73" s="300"/>
      <c r="E73" s="51">
        <v>2023</v>
      </c>
      <c r="F73" s="88">
        <v>1312042245</v>
      </c>
      <c r="G73" s="124">
        <f t="shared" si="5"/>
        <v>20.994850725882859</v>
      </c>
      <c r="H73" s="70">
        <v>15384.615384615399</v>
      </c>
      <c r="I73" s="89">
        <f t="shared" ref="I73:I103" si="9">F73*H73</f>
        <v>20185265307692.328</v>
      </c>
      <c r="J73" s="81">
        <f t="shared" ref="J73:J109" si="10">G73</f>
        <v>20.994850725882859</v>
      </c>
    </row>
    <row r="74" spans="1:10" ht="15" customHeight="1">
      <c r="A74" s="48">
        <v>67</v>
      </c>
      <c r="B74" s="297">
        <v>23</v>
      </c>
      <c r="C74" s="299" t="s">
        <v>207</v>
      </c>
      <c r="D74" s="300" t="s">
        <v>240</v>
      </c>
      <c r="E74" s="67">
        <v>2021</v>
      </c>
      <c r="F74" s="88">
        <v>177639085</v>
      </c>
      <c r="G74" s="124">
        <f t="shared" si="5"/>
        <v>18.995264437507988</v>
      </c>
      <c r="H74" s="70">
        <v>14285.714285714301</v>
      </c>
      <c r="I74" s="89">
        <f t="shared" si="9"/>
        <v>2537701214285.7168</v>
      </c>
      <c r="J74" s="81">
        <f t="shared" si="10"/>
        <v>18.995264437507988</v>
      </c>
    </row>
    <row r="75" spans="1:10">
      <c r="A75" s="48">
        <v>68</v>
      </c>
      <c r="B75" s="297"/>
      <c r="C75" s="299"/>
      <c r="D75" s="300"/>
      <c r="E75" s="68">
        <v>2022</v>
      </c>
      <c r="F75" s="88">
        <v>210993872</v>
      </c>
      <c r="G75" s="124">
        <f t="shared" si="5"/>
        <v>19.167339648364567</v>
      </c>
      <c r="H75" s="70">
        <v>15625</v>
      </c>
      <c r="I75" s="89">
        <f t="shared" si="9"/>
        <v>3296779250000</v>
      </c>
      <c r="J75" s="81">
        <f t="shared" si="10"/>
        <v>19.167339648364567</v>
      </c>
    </row>
    <row r="76" spans="1:10">
      <c r="A76" s="48">
        <v>69</v>
      </c>
      <c r="B76" s="297"/>
      <c r="C76" s="299"/>
      <c r="D76" s="300"/>
      <c r="E76" s="51">
        <v>2023</v>
      </c>
      <c r="F76" s="88">
        <v>247068111</v>
      </c>
      <c r="G76" s="124">
        <f t="shared" si="5"/>
        <v>19.325174609615807</v>
      </c>
      <c r="H76" s="70">
        <v>15384.615384615399</v>
      </c>
      <c r="I76" s="89">
        <f t="shared" si="9"/>
        <v>3801047861538.4653</v>
      </c>
      <c r="J76" s="81">
        <f t="shared" si="10"/>
        <v>19.325174609615807</v>
      </c>
    </row>
    <row r="77" spans="1:10" ht="15" customHeight="1">
      <c r="A77" s="48">
        <v>70</v>
      </c>
      <c r="B77" s="297">
        <v>24</v>
      </c>
      <c r="C77" s="299" t="s">
        <v>208</v>
      </c>
      <c r="D77" s="300" t="s">
        <v>241</v>
      </c>
      <c r="E77" s="67">
        <v>2021</v>
      </c>
      <c r="F77" s="88">
        <v>435317386</v>
      </c>
      <c r="G77" s="124">
        <f t="shared" si="5"/>
        <v>19.891585945996013</v>
      </c>
      <c r="H77" s="70">
        <v>14285.714285714301</v>
      </c>
      <c r="I77" s="89">
        <f t="shared" si="9"/>
        <v>6218819800000.0068</v>
      </c>
      <c r="J77" s="81">
        <f t="shared" si="10"/>
        <v>19.891585945996013</v>
      </c>
    </row>
    <row r="78" spans="1:10">
      <c r="A78" s="48">
        <v>71</v>
      </c>
      <c r="B78" s="297"/>
      <c r="C78" s="299"/>
      <c r="D78" s="300"/>
      <c r="E78" s="68">
        <v>2022</v>
      </c>
      <c r="F78" s="88">
        <v>404831175</v>
      </c>
      <c r="G78" s="124">
        <f t="shared" si="5"/>
        <v>19.818980686312077</v>
      </c>
      <c r="H78" s="70">
        <v>15625</v>
      </c>
      <c r="I78" s="89">
        <f t="shared" si="9"/>
        <v>6325487109375</v>
      </c>
      <c r="J78" s="81">
        <f t="shared" si="10"/>
        <v>19.818980686312077</v>
      </c>
    </row>
    <row r="79" spans="1:10">
      <c r="A79" s="48">
        <v>72</v>
      </c>
      <c r="B79" s="297"/>
      <c r="C79" s="299"/>
      <c r="D79" s="300"/>
      <c r="E79" s="51">
        <v>2023</v>
      </c>
      <c r="F79" s="88">
        <v>408454573</v>
      </c>
      <c r="G79" s="124">
        <f t="shared" si="5"/>
        <v>19.827891261674299</v>
      </c>
      <c r="H79" s="70">
        <v>15384.615384615399</v>
      </c>
      <c r="I79" s="89">
        <f t="shared" si="9"/>
        <v>6283916507692.3135</v>
      </c>
      <c r="J79" s="81">
        <f t="shared" si="10"/>
        <v>19.827891261674299</v>
      </c>
    </row>
    <row r="80" spans="1:10" ht="15" customHeight="1">
      <c r="A80" s="48">
        <v>73</v>
      </c>
      <c r="B80" s="297">
        <v>25</v>
      </c>
      <c r="C80" s="299" t="s">
        <v>209</v>
      </c>
      <c r="D80" s="300" t="s">
        <v>242</v>
      </c>
      <c r="E80" s="67">
        <v>2021</v>
      </c>
      <c r="F80" s="88">
        <v>858101884</v>
      </c>
      <c r="G80" s="124">
        <f t="shared" si="5"/>
        <v>20.570233396323243</v>
      </c>
      <c r="H80" s="70">
        <v>14285.714285714301</v>
      </c>
      <c r="I80" s="89">
        <f t="shared" si="9"/>
        <v>12258598342857.156</v>
      </c>
      <c r="J80" s="81">
        <f t="shared" si="10"/>
        <v>20.570233396323243</v>
      </c>
    </row>
    <row r="81" spans="1:10">
      <c r="A81" s="48">
        <v>74</v>
      </c>
      <c r="B81" s="297"/>
      <c r="C81" s="299"/>
      <c r="D81" s="300"/>
      <c r="E81" s="68">
        <v>2022</v>
      </c>
      <c r="F81" s="88">
        <v>800329557</v>
      </c>
      <c r="G81" s="124">
        <f t="shared" si="5"/>
        <v>20.500534147055639</v>
      </c>
      <c r="H81" s="70">
        <v>15625</v>
      </c>
      <c r="I81" s="89">
        <f t="shared" si="9"/>
        <v>12505149328125</v>
      </c>
      <c r="J81" s="81">
        <f t="shared" si="10"/>
        <v>20.500534147055639</v>
      </c>
    </row>
    <row r="82" spans="1:10">
      <c r="A82" s="48">
        <v>75</v>
      </c>
      <c r="B82" s="297"/>
      <c r="C82" s="299"/>
      <c r="D82" s="300"/>
      <c r="E82" s="51">
        <v>2023</v>
      </c>
      <c r="F82" s="88">
        <v>947837728</v>
      </c>
      <c r="G82" s="124">
        <f t="shared" si="5"/>
        <v>20.669693872571745</v>
      </c>
      <c r="H82" s="70">
        <v>15384.615384615399</v>
      </c>
      <c r="I82" s="89">
        <f t="shared" si="9"/>
        <v>14582118892307.707</v>
      </c>
      <c r="J82" s="81">
        <f t="shared" si="10"/>
        <v>20.669693872571745</v>
      </c>
    </row>
    <row r="83" spans="1:10" ht="15" customHeight="1">
      <c r="A83" s="48">
        <v>76</v>
      </c>
      <c r="B83" s="297">
        <v>26</v>
      </c>
      <c r="C83" s="299" t="s">
        <v>210</v>
      </c>
      <c r="D83" s="300" t="s">
        <v>243</v>
      </c>
      <c r="E83" s="67">
        <v>2021</v>
      </c>
      <c r="F83" s="88">
        <v>257720439</v>
      </c>
      <c r="G83" s="124">
        <f t="shared" si="5"/>
        <v>19.367385985632303</v>
      </c>
      <c r="H83" s="70">
        <v>14285.714285714301</v>
      </c>
      <c r="I83" s="89">
        <f t="shared" si="9"/>
        <v>3681720557142.8608</v>
      </c>
      <c r="J83" s="81">
        <f t="shared" si="10"/>
        <v>19.367385985632303</v>
      </c>
    </row>
    <row r="84" spans="1:10">
      <c r="A84" s="48">
        <v>77</v>
      </c>
      <c r="B84" s="297"/>
      <c r="C84" s="299"/>
      <c r="D84" s="300"/>
      <c r="E84" s="68">
        <v>2022</v>
      </c>
      <c r="F84" s="88">
        <v>306547771</v>
      </c>
      <c r="G84" s="124">
        <f t="shared" si="5"/>
        <v>19.540884160902039</v>
      </c>
      <c r="H84" s="70">
        <v>15625</v>
      </c>
      <c r="I84" s="89">
        <f t="shared" si="9"/>
        <v>4789808921875</v>
      </c>
      <c r="J84" s="81">
        <f t="shared" si="10"/>
        <v>19.540884160902039</v>
      </c>
    </row>
    <row r="85" spans="1:10">
      <c r="A85" s="48">
        <v>78</v>
      </c>
      <c r="B85" s="297"/>
      <c r="C85" s="299"/>
      <c r="D85" s="300"/>
      <c r="E85" s="51">
        <v>2023</v>
      </c>
      <c r="F85" s="88">
        <v>229500650</v>
      </c>
      <c r="G85" s="124">
        <f t="shared" si="5"/>
        <v>19.251416419704871</v>
      </c>
      <c r="H85" s="70">
        <v>15384.615384615399</v>
      </c>
      <c r="I85" s="89">
        <f t="shared" si="9"/>
        <v>3530779230769.2344</v>
      </c>
      <c r="J85" s="81">
        <f t="shared" si="10"/>
        <v>19.251416419704871</v>
      </c>
    </row>
    <row r="86" spans="1:10" ht="15" customHeight="1">
      <c r="A86" s="48">
        <v>79</v>
      </c>
      <c r="B86" s="297">
        <v>27</v>
      </c>
      <c r="C86" s="299" t="s">
        <v>211</v>
      </c>
      <c r="D86" s="300" t="s">
        <v>244</v>
      </c>
      <c r="E86" s="67">
        <v>2021</v>
      </c>
      <c r="F86" s="88">
        <v>325466330</v>
      </c>
      <c r="G86" s="124">
        <f t="shared" si="5"/>
        <v>19.600769573402307</v>
      </c>
      <c r="H86" s="70">
        <v>14285.714285714301</v>
      </c>
      <c r="I86" s="89">
        <f t="shared" si="9"/>
        <v>4649519000000.0049</v>
      </c>
      <c r="J86" s="81">
        <f t="shared" si="10"/>
        <v>19.600769573402307</v>
      </c>
    </row>
    <row r="87" spans="1:10">
      <c r="A87" s="48">
        <v>80</v>
      </c>
      <c r="B87" s="297"/>
      <c r="C87" s="299"/>
      <c r="D87" s="300"/>
      <c r="E87" s="68">
        <v>2022</v>
      </c>
      <c r="F87" s="88">
        <v>379305467</v>
      </c>
      <c r="G87" s="124">
        <f t="shared" si="5"/>
        <v>19.753852419948348</v>
      </c>
      <c r="H87" s="70">
        <v>15625</v>
      </c>
      <c r="I87" s="89">
        <f t="shared" si="9"/>
        <v>5926647921875</v>
      </c>
      <c r="J87" s="81">
        <f t="shared" si="10"/>
        <v>19.753852419948348</v>
      </c>
    </row>
    <row r="88" spans="1:10">
      <c r="A88" s="48">
        <v>81</v>
      </c>
      <c r="B88" s="297"/>
      <c r="C88" s="299"/>
      <c r="D88" s="300"/>
      <c r="E88" s="51">
        <v>2023</v>
      </c>
      <c r="F88" s="88">
        <v>432180554</v>
      </c>
      <c r="G88" s="124">
        <f t="shared" si="5"/>
        <v>19.884354007966074</v>
      </c>
      <c r="H88" s="70">
        <v>15384.615384615399</v>
      </c>
      <c r="I88" s="89">
        <f t="shared" si="9"/>
        <v>6648931600000.0068</v>
      </c>
      <c r="J88" s="81">
        <f t="shared" si="10"/>
        <v>19.884354007966074</v>
      </c>
    </row>
    <row r="89" spans="1:10" ht="15" customHeight="1">
      <c r="A89" s="48">
        <v>82</v>
      </c>
      <c r="B89" s="297">
        <v>28</v>
      </c>
      <c r="C89" s="299" t="s">
        <v>212</v>
      </c>
      <c r="D89" s="300" t="s">
        <v>245</v>
      </c>
      <c r="E89" s="67">
        <v>2021</v>
      </c>
      <c r="F89" s="88">
        <v>161236250</v>
      </c>
      <c r="G89" s="124">
        <f t="shared" si="5"/>
        <v>18.898381238686522</v>
      </c>
      <c r="H89" s="70">
        <v>14285.714285714301</v>
      </c>
      <c r="I89" s="89">
        <f t="shared" si="9"/>
        <v>2303375000000.0024</v>
      </c>
      <c r="J89" s="81">
        <f t="shared" si="10"/>
        <v>18.898381238686522</v>
      </c>
    </row>
    <row r="90" spans="1:10">
      <c r="A90" s="48">
        <v>83</v>
      </c>
      <c r="B90" s="297"/>
      <c r="C90" s="299"/>
      <c r="D90" s="300"/>
      <c r="E90" s="68">
        <v>2022</v>
      </c>
      <c r="F90" s="88">
        <v>179354447</v>
      </c>
      <c r="G90" s="124">
        <f t="shared" si="5"/>
        <v>19.004874556728566</v>
      </c>
      <c r="H90" s="70">
        <v>15625</v>
      </c>
      <c r="I90" s="89">
        <f t="shared" si="9"/>
        <v>2802413234375</v>
      </c>
      <c r="J90" s="81">
        <f t="shared" si="10"/>
        <v>19.004874556728566</v>
      </c>
    </row>
    <row r="91" spans="1:10">
      <c r="A91" s="48">
        <v>84</v>
      </c>
      <c r="B91" s="297"/>
      <c r="C91" s="299"/>
      <c r="D91" s="300"/>
      <c r="E91" s="51">
        <v>2023</v>
      </c>
      <c r="F91" s="88">
        <v>203871968</v>
      </c>
      <c r="G91" s="124">
        <f t="shared" si="5"/>
        <v>19.133002746937109</v>
      </c>
      <c r="H91" s="70">
        <v>15384.615384615399</v>
      </c>
      <c r="I91" s="89">
        <f t="shared" si="9"/>
        <v>3136491815384.6182</v>
      </c>
      <c r="J91" s="81">
        <f t="shared" si="10"/>
        <v>19.133002746937109</v>
      </c>
    </row>
    <row r="92" spans="1:10">
      <c r="A92" s="48">
        <v>85</v>
      </c>
      <c r="B92" s="297">
        <v>29</v>
      </c>
      <c r="C92" s="299" t="s">
        <v>213</v>
      </c>
      <c r="D92" s="300" t="s">
        <v>246</v>
      </c>
      <c r="E92" s="67">
        <v>2021</v>
      </c>
      <c r="F92" s="88">
        <v>2847296000000</v>
      </c>
      <c r="G92" s="124">
        <f t="shared" si="5"/>
        <v>28.67739088791031</v>
      </c>
      <c r="H92" s="70"/>
      <c r="I92" s="89">
        <f>F92</f>
        <v>2847296000000</v>
      </c>
      <c r="J92" s="81">
        <f t="shared" si="10"/>
        <v>28.67739088791031</v>
      </c>
    </row>
    <row r="93" spans="1:10">
      <c r="A93" s="48">
        <v>86</v>
      </c>
      <c r="B93" s="297"/>
      <c r="C93" s="299"/>
      <c r="D93" s="300"/>
      <c r="E93" s="68">
        <v>2022</v>
      </c>
      <c r="F93" s="88">
        <v>2809869000000</v>
      </c>
      <c r="G93" s="124">
        <f t="shared" si="5"/>
        <v>28.664158978970413</v>
      </c>
      <c r="H93" s="70"/>
      <c r="I93" s="89">
        <f t="shared" ref="I93:I100" si="11">F93</f>
        <v>2809869000000</v>
      </c>
      <c r="J93" s="81">
        <f t="shared" si="10"/>
        <v>28.664158978970413</v>
      </c>
    </row>
    <row r="94" spans="1:10">
      <c r="A94" s="48">
        <v>87</v>
      </c>
      <c r="B94" s="297"/>
      <c r="C94" s="299"/>
      <c r="D94" s="300"/>
      <c r="E94" s="51">
        <v>2023</v>
      </c>
      <c r="F94" s="88">
        <v>3509253000000</v>
      </c>
      <c r="G94" s="124">
        <f t="shared" si="5"/>
        <v>28.886424310244003</v>
      </c>
      <c r="H94" s="70"/>
      <c r="I94" s="89">
        <f t="shared" si="11"/>
        <v>3509253000000</v>
      </c>
      <c r="J94" s="81">
        <f t="shared" si="10"/>
        <v>28.886424310244003</v>
      </c>
    </row>
    <row r="95" spans="1:10">
      <c r="A95" s="48">
        <v>88</v>
      </c>
      <c r="B95" s="297">
        <v>30</v>
      </c>
      <c r="C95" s="299" t="s">
        <v>214</v>
      </c>
      <c r="D95" s="300" t="s">
        <v>247</v>
      </c>
      <c r="E95" s="67">
        <v>2021</v>
      </c>
      <c r="F95" s="88">
        <v>989060914000</v>
      </c>
      <c r="G95" s="124">
        <f t="shared" si="5"/>
        <v>27.620021758179018</v>
      </c>
      <c r="H95" s="70"/>
      <c r="I95" s="89">
        <f t="shared" si="11"/>
        <v>989060914000</v>
      </c>
      <c r="J95" s="81">
        <f t="shared" si="10"/>
        <v>27.620021758179018</v>
      </c>
    </row>
    <row r="96" spans="1:10">
      <c r="A96" s="48">
        <v>89</v>
      </c>
      <c r="B96" s="297"/>
      <c r="C96" s="299"/>
      <c r="D96" s="300"/>
      <c r="E96" s="68">
        <v>2022</v>
      </c>
      <c r="F96" s="88">
        <v>1302505387000</v>
      </c>
      <c r="G96" s="124">
        <f t="shared" si="5"/>
        <v>27.895310746457895</v>
      </c>
      <c r="H96" s="70"/>
      <c r="I96" s="89">
        <f t="shared" si="11"/>
        <v>1302505387000</v>
      </c>
      <c r="J96" s="81">
        <f t="shared" si="10"/>
        <v>27.895310746457895</v>
      </c>
    </row>
    <row r="97" spans="1:10">
      <c r="A97" s="48">
        <v>90</v>
      </c>
      <c r="B97" s="297"/>
      <c r="C97" s="299"/>
      <c r="D97" s="300"/>
      <c r="E97" s="51">
        <v>2023</v>
      </c>
      <c r="F97" s="88">
        <v>1150900654000</v>
      </c>
      <c r="G97" s="124">
        <f t="shared" si="5"/>
        <v>27.771565929171629</v>
      </c>
      <c r="H97" s="70"/>
      <c r="I97" s="89">
        <f t="shared" si="11"/>
        <v>1150900654000</v>
      </c>
      <c r="J97" s="81">
        <f t="shared" si="10"/>
        <v>27.771565929171629</v>
      </c>
    </row>
    <row r="98" spans="1:10" ht="15" customHeight="1">
      <c r="A98" s="48">
        <v>91</v>
      </c>
      <c r="B98" s="297">
        <v>31</v>
      </c>
      <c r="C98" s="299" t="s">
        <v>317</v>
      </c>
      <c r="D98" s="300" t="s">
        <v>248</v>
      </c>
      <c r="E98" s="67">
        <v>2021</v>
      </c>
      <c r="F98" s="88">
        <v>667408015354</v>
      </c>
      <c r="G98" s="124">
        <f t="shared" si="5"/>
        <v>27.226667413011764</v>
      </c>
      <c r="H98" s="70"/>
      <c r="I98" s="89">
        <f t="shared" si="11"/>
        <v>667408015354</v>
      </c>
      <c r="J98" s="81">
        <f t="shared" si="10"/>
        <v>27.226667413011764</v>
      </c>
    </row>
    <row r="99" spans="1:10">
      <c r="A99" s="48">
        <v>92</v>
      </c>
      <c r="B99" s="297"/>
      <c r="C99" s="299"/>
      <c r="D99" s="300"/>
      <c r="E99" s="68">
        <v>2022</v>
      </c>
      <c r="F99" s="88">
        <v>772666449902</v>
      </c>
      <c r="G99" s="124">
        <f t="shared" si="5"/>
        <v>27.373113291636976</v>
      </c>
      <c r="H99" s="70"/>
      <c r="I99" s="89">
        <f t="shared" si="11"/>
        <v>772666449902</v>
      </c>
      <c r="J99" s="81">
        <f t="shared" si="10"/>
        <v>27.373113291636976</v>
      </c>
    </row>
    <row r="100" spans="1:10">
      <c r="A100" s="48">
        <v>93</v>
      </c>
      <c r="B100" s="297"/>
      <c r="C100" s="299"/>
      <c r="D100" s="300"/>
      <c r="E100" s="51">
        <v>2023</v>
      </c>
      <c r="F100" s="88">
        <v>689803373589</v>
      </c>
      <c r="G100" s="124">
        <f t="shared" si="5"/>
        <v>27.2596724281142</v>
      </c>
      <c r="H100" s="70"/>
      <c r="I100" s="89">
        <f t="shared" si="11"/>
        <v>689803373589</v>
      </c>
      <c r="J100" s="81">
        <f t="shared" si="10"/>
        <v>27.2596724281142</v>
      </c>
    </row>
    <row r="101" spans="1:10" ht="15" customHeight="1">
      <c r="A101" s="48">
        <v>94</v>
      </c>
      <c r="B101" s="297">
        <v>32</v>
      </c>
      <c r="C101" s="299" t="s">
        <v>216</v>
      </c>
      <c r="D101" s="300" t="s">
        <v>249</v>
      </c>
      <c r="E101" s="67">
        <v>2021</v>
      </c>
      <c r="F101" s="88">
        <v>576551349</v>
      </c>
      <c r="G101" s="124">
        <f t="shared" si="5"/>
        <v>20.172574963958386</v>
      </c>
      <c r="H101" s="70">
        <v>14285.714285714301</v>
      </c>
      <c r="I101" s="89">
        <f t="shared" si="9"/>
        <v>8236447842857.1514</v>
      </c>
      <c r="J101" s="81">
        <f t="shared" si="10"/>
        <v>20.172574963958386</v>
      </c>
    </row>
    <row r="102" spans="1:10">
      <c r="A102" s="48">
        <v>95</v>
      </c>
      <c r="B102" s="297"/>
      <c r="C102" s="299"/>
      <c r="D102" s="300"/>
      <c r="E102" s="68">
        <v>2022</v>
      </c>
      <c r="F102" s="88">
        <v>734626993</v>
      </c>
      <c r="G102" s="124">
        <f t="shared" si="5"/>
        <v>20.414873435842193</v>
      </c>
      <c r="H102" s="70">
        <v>15625</v>
      </c>
      <c r="I102" s="89">
        <f t="shared" si="9"/>
        <v>11478546765625</v>
      </c>
      <c r="J102" s="81">
        <f t="shared" si="10"/>
        <v>20.414873435842193</v>
      </c>
    </row>
    <row r="103" spans="1:10">
      <c r="A103" s="48">
        <v>96</v>
      </c>
      <c r="B103" s="297"/>
      <c r="C103" s="299"/>
      <c r="D103" s="300"/>
      <c r="E103" s="51">
        <v>2023</v>
      </c>
      <c r="F103" s="88">
        <v>744875988</v>
      </c>
      <c r="G103" s="124">
        <f t="shared" si="5"/>
        <v>20.428728303427583</v>
      </c>
      <c r="H103" s="70">
        <v>15384.615384615399</v>
      </c>
      <c r="I103" s="89">
        <f t="shared" si="9"/>
        <v>11459630584615.396</v>
      </c>
      <c r="J103" s="81">
        <f t="shared" si="10"/>
        <v>20.428728303427583</v>
      </c>
    </row>
    <row r="104" spans="1:10" ht="15" customHeight="1">
      <c r="A104" s="48">
        <v>97</v>
      </c>
      <c r="B104" s="297">
        <v>33</v>
      </c>
      <c r="C104" s="299" t="s">
        <v>217</v>
      </c>
      <c r="D104" s="300" t="s">
        <v>250</v>
      </c>
      <c r="E104" s="67">
        <v>2021</v>
      </c>
      <c r="F104" s="88">
        <v>1400383315761</v>
      </c>
      <c r="G104" s="124">
        <f>LN(F104)</f>
        <v>27.967767112046353</v>
      </c>
      <c r="H104" s="70"/>
      <c r="I104" s="89">
        <f>F104</f>
        <v>1400383315761</v>
      </c>
      <c r="J104" s="81">
        <f t="shared" si="10"/>
        <v>27.967767112046353</v>
      </c>
    </row>
    <row r="105" spans="1:10">
      <c r="A105" s="48">
        <v>98</v>
      </c>
      <c r="B105" s="297"/>
      <c r="C105" s="299"/>
      <c r="D105" s="300"/>
      <c r="E105" s="68">
        <v>2022</v>
      </c>
      <c r="F105" s="88">
        <v>1676835378416</v>
      </c>
      <c r="G105" s="124">
        <f t="shared" ref="G105:G109" si="12">LN(F105)</f>
        <v>28.147929429619641</v>
      </c>
      <c r="H105" s="70"/>
      <c r="I105" s="89">
        <f t="shared" ref="I105:I109" si="13">F105</f>
        <v>1676835378416</v>
      </c>
      <c r="J105" s="81">
        <f t="shared" si="10"/>
        <v>28.147929429619641</v>
      </c>
    </row>
    <row r="106" spans="1:10">
      <c r="A106" s="48">
        <v>99</v>
      </c>
      <c r="B106" s="297"/>
      <c r="C106" s="299"/>
      <c r="D106" s="300"/>
      <c r="E106" s="51">
        <v>2023</v>
      </c>
      <c r="F106" s="88">
        <v>2247694981530</v>
      </c>
      <c r="G106" s="124">
        <f t="shared" si="12"/>
        <v>28.440926354381261</v>
      </c>
      <c r="H106" s="70"/>
      <c r="I106" s="89">
        <f t="shared" si="13"/>
        <v>2247694981530</v>
      </c>
      <c r="J106" s="81">
        <f t="shared" si="10"/>
        <v>28.440926354381261</v>
      </c>
    </row>
    <row r="107" spans="1:10" ht="15" customHeight="1">
      <c r="A107" s="48">
        <v>100</v>
      </c>
      <c r="B107" s="297">
        <v>34</v>
      </c>
      <c r="C107" s="298" t="s">
        <v>318</v>
      </c>
      <c r="D107" s="297" t="s">
        <v>251</v>
      </c>
      <c r="E107" s="67">
        <v>2021</v>
      </c>
      <c r="F107" s="88">
        <v>248685841255</v>
      </c>
      <c r="G107" s="124">
        <f t="shared" si="12"/>
        <v>26.239456255113826</v>
      </c>
      <c r="H107" s="70"/>
      <c r="I107" s="89">
        <f t="shared" si="13"/>
        <v>248685841255</v>
      </c>
      <c r="J107" s="81">
        <f t="shared" si="10"/>
        <v>26.239456255113826</v>
      </c>
    </row>
    <row r="108" spans="1:10">
      <c r="A108" s="48">
        <v>101</v>
      </c>
      <c r="B108" s="297"/>
      <c r="C108" s="298"/>
      <c r="D108" s="297"/>
      <c r="E108" s="53">
        <v>2022</v>
      </c>
      <c r="F108" s="88">
        <v>270288041602</v>
      </c>
      <c r="G108" s="124">
        <f t="shared" si="12"/>
        <v>26.322754048044075</v>
      </c>
      <c r="H108" s="70"/>
      <c r="I108" s="89">
        <f t="shared" si="13"/>
        <v>270288041602</v>
      </c>
      <c r="J108" s="81">
        <f t="shared" si="10"/>
        <v>26.322754048044075</v>
      </c>
    </row>
    <row r="109" spans="1:10">
      <c r="A109" s="48">
        <v>102</v>
      </c>
      <c r="B109" s="297"/>
      <c r="C109" s="298"/>
      <c r="D109" s="297"/>
      <c r="E109" s="51">
        <v>2023</v>
      </c>
      <c r="F109" s="88">
        <v>255201206132</v>
      </c>
      <c r="G109" s="124">
        <f t="shared" si="12"/>
        <v>26.26531811462845</v>
      </c>
      <c r="H109" s="70"/>
      <c r="I109" s="89">
        <f t="shared" si="13"/>
        <v>255201206132</v>
      </c>
      <c r="J109" s="81">
        <f t="shared" si="10"/>
        <v>26.26531811462845</v>
      </c>
    </row>
    <row r="110" spans="1:10">
      <c r="E110"/>
    </row>
  </sheetData>
  <mergeCells count="106">
    <mergeCell ref="C47:C49"/>
    <mergeCell ref="D47:D49"/>
    <mergeCell ref="A6:E6"/>
    <mergeCell ref="B14:B16"/>
    <mergeCell ref="B17:B19"/>
    <mergeCell ref="B20:B22"/>
    <mergeCell ref="B23:B25"/>
    <mergeCell ref="B26:B28"/>
    <mergeCell ref="B8:B10"/>
    <mergeCell ref="C8:C10"/>
    <mergeCell ref="D8:D10"/>
    <mergeCell ref="B11:B13"/>
    <mergeCell ref="C32:C34"/>
    <mergeCell ref="D32:D34"/>
    <mergeCell ref="C35:C37"/>
    <mergeCell ref="D35:D37"/>
    <mergeCell ref="C38:C40"/>
    <mergeCell ref="D38:D40"/>
    <mergeCell ref="C41:C43"/>
    <mergeCell ref="D41:D43"/>
    <mergeCell ref="C44:C46"/>
    <mergeCell ref="D44:D46"/>
    <mergeCell ref="B50:B52"/>
    <mergeCell ref="B53:B55"/>
    <mergeCell ref="B56:B58"/>
    <mergeCell ref="B29:B31"/>
    <mergeCell ref="B32:B34"/>
    <mergeCell ref="B35:B37"/>
    <mergeCell ref="B38:B40"/>
    <mergeCell ref="B41:B43"/>
    <mergeCell ref="B95:B97"/>
    <mergeCell ref="B44:B46"/>
    <mergeCell ref="B47:B49"/>
    <mergeCell ref="B98:B100"/>
    <mergeCell ref="B101:B103"/>
    <mergeCell ref="B74:B76"/>
    <mergeCell ref="B77:B79"/>
    <mergeCell ref="B80:B82"/>
    <mergeCell ref="B83:B85"/>
    <mergeCell ref="B86:B88"/>
    <mergeCell ref="B59:B61"/>
    <mergeCell ref="B62:B64"/>
    <mergeCell ref="B65:B67"/>
    <mergeCell ref="B68:B70"/>
    <mergeCell ref="B71:B73"/>
    <mergeCell ref="B104:B106"/>
    <mergeCell ref="B107:B109"/>
    <mergeCell ref="C11:C13"/>
    <mergeCell ref="D11:D13"/>
    <mergeCell ref="C14:C16"/>
    <mergeCell ref="D14:D16"/>
    <mergeCell ref="C17:C19"/>
    <mergeCell ref="D17:D19"/>
    <mergeCell ref="C20:C22"/>
    <mergeCell ref="D20:D22"/>
    <mergeCell ref="C23:C25"/>
    <mergeCell ref="D23:D25"/>
    <mergeCell ref="C26:C28"/>
    <mergeCell ref="D26:D28"/>
    <mergeCell ref="C29:C31"/>
    <mergeCell ref="D29:D31"/>
    <mergeCell ref="B89:B91"/>
    <mergeCell ref="B92:B94"/>
    <mergeCell ref="C50:C52"/>
    <mergeCell ref="D50:D52"/>
    <mergeCell ref="C53:C55"/>
    <mergeCell ref="D53:D55"/>
    <mergeCell ref="C56:C58"/>
    <mergeCell ref="D56:D58"/>
    <mergeCell ref="D83:D85"/>
    <mergeCell ref="C68:C70"/>
    <mergeCell ref="D68:D70"/>
    <mergeCell ref="C71:C73"/>
    <mergeCell ref="D71:D73"/>
    <mergeCell ref="C74:C76"/>
    <mergeCell ref="D74:D76"/>
    <mergeCell ref="C59:C61"/>
    <mergeCell ref="D59:D61"/>
    <mergeCell ref="C62:C64"/>
    <mergeCell ref="D62:D64"/>
    <mergeCell ref="C65:C67"/>
    <mergeCell ref="D65:D67"/>
    <mergeCell ref="D4:E4"/>
    <mergeCell ref="B4:C4"/>
    <mergeCell ref="B2:E2"/>
    <mergeCell ref="C104:C106"/>
    <mergeCell ref="D104:D106"/>
    <mergeCell ref="C107:C109"/>
    <mergeCell ref="D107:D109"/>
    <mergeCell ref="C95:C97"/>
    <mergeCell ref="D95:D97"/>
    <mergeCell ref="C98:C100"/>
    <mergeCell ref="D98:D100"/>
    <mergeCell ref="C101:C103"/>
    <mergeCell ref="D101:D103"/>
    <mergeCell ref="C86:C88"/>
    <mergeCell ref="D86:D88"/>
    <mergeCell ref="C89:C91"/>
    <mergeCell ref="D89:D91"/>
    <mergeCell ref="C92:C94"/>
    <mergeCell ref="D92:D94"/>
    <mergeCell ref="C77:C79"/>
    <mergeCell ref="D77:D79"/>
    <mergeCell ref="C80:C82"/>
    <mergeCell ref="D80:D82"/>
    <mergeCell ref="C83:C85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zoomScale="80" zoomScaleNormal="80" workbookViewId="0">
      <pane xSplit="5" ySplit="8" topLeftCell="F9" activePane="bottomRight" state="frozen"/>
      <selection pane="topRight" activeCell="H1" sqref="H1"/>
      <selection pane="bottomLeft" activeCell="A9" sqref="A9"/>
      <selection pane="bottomRight" activeCell="O5" sqref="O5"/>
    </sheetView>
  </sheetViews>
  <sheetFormatPr defaultRowHeight="15"/>
  <cols>
    <col min="1" max="1" width="8.7109375" customWidth="1"/>
    <col min="2" max="2" width="5.7109375" style="10" customWidth="1"/>
    <col min="3" max="3" width="25.7109375" style="10" customWidth="1"/>
    <col min="4" max="4" width="11.7109375" style="10" customWidth="1"/>
    <col min="5" max="5" width="11.7109375" style="6" customWidth="1"/>
    <col min="6" max="6" width="24.7109375" style="12" customWidth="1"/>
    <col min="7" max="7" width="24.7109375" style="2" customWidth="1"/>
    <col min="8" max="8" width="24.7109375" style="69" customWidth="1"/>
    <col min="9" max="11" width="24.7109375" style="12" customWidth="1"/>
    <col min="12" max="12" width="24.7109375" style="78" customWidth="1"/>
    <col min="13" max="13" width="24.7109375" style="3" customWidth="1"/>
    <col min="14" max="15" width="24.7109375" style="69" customWidth="1"/>
    <col min="16" max="16" width="24.7109375" style="78" customWidth="1"/>
  </cols>
  <sheetData>
    <row r="1" spans="1:16" ht="15.75" thickBot="1"/>
    <row r="2" spans="1:16" ht="15.75" thickBot="1">
      <c r="B2" s="304" t="s">
        <v>348</v>
      </c>
      <c r="C2" s="305"/>
      <c r="D2" s="305"/>
      <c r="E2" s="306"/>
      <c r="F2" s="136"/>
      <c r="G2" s="15"/>
      <c r="H2" s="76"/>
    </row>
    <row r="3" spans="1:16" ht="15" customHeight="1">
      <c r="B3" s="110"/>
      <c r="C3" s="110"/>
      <c r="D3" s="110"/>
      <c r="E3" s="26"/>
      <c r="I3" s="57"/>
    </row>
    <row r="4" spans="1:16" ht="19.5" customHeight="1">
      <c r="B4" s="323" t="s">
        <v>12</v>
      </c>
      <c r="C4" s="323"/>
      <c r="D4" s="324" t="s">
        <v>14</v>
      </c>
      <c r="E4" s="324"/>
      <c r="G4" s="135"/>
      <c r="H4" s="135"/>
      <c r="I4" s="44"/>
      <c r="J4" s="45"/>
      <c r="K4" s="46"/>
      <c r="L4" s="79"/>
      <c r="M4" s="18"/>
      <c r="N4" s="72"/>
      <c r="O4" s="72"/>
      <c r="P4" s="79"/>
    </row>
    <row r="5" spans="1:16">
      <c r="B5" s="323"/>
      <c r="C5" s="323"/>
      <c r="D5" s="325" t="s">
        <v>13</v>
      </c>
      <c r="E5" s="325"/>
      <c r="G5" s="136"/>
      <c r="H5" s="136"/>
      <c r="I5" s="58"/>
      <c r="J5" s="47"/>
      <c r="K5" s="47"/>
      <c r="L5" s="79"/>
      <c r="M5" s="18"/>
      <c r="N5" s="72"/>
      <c r="O5" s="72"/>
      <c r="P5" s="79"/>
    </row>
    <row r="6" spans="1:16">
      <c r="C6" s="111"/>
      <c r="D6" s="111"/>
      <c r="E6" s="153"/>
      <c r="F6" s="154"/>
      <c r="G6" s="154"/>
      <c r="H6" s="76"/>
      <c r="I6" s="30"/>
      <c r="J6" s="47"/>
      <c r="K6" s="47"/>
      <c r="L6" s="79"/>
      <c r="M6" s="18"/>
      <c r="N6" s="72"/>
      <c r="O6" s="72"/>
      <c r="P6" s="79"/>
    </row>
    <row r="7" spans="1:16">
      <c r="A7" s="301"/>
      <c r="B7" s="301"/>
      <c r="C7" s="301"/>
      <c r="D7" s="301"/>
      <c r="E7" s="301"/>
      <c r="F7" s="25" t="s">
        <v>56</v>
      </c>
      <c r="G7" s="24" t="s">
        <v>56</v>
      </c>
      <c r="H7" s="77" t="s">
        <v>57</v>
      </c>
      <c r="I7" s="25" t="s">
        <v>44</v>
      </c>
      <c r="J7" s="25" t="s">
        <v>14</v>
      </c>
      <c r="K7" s="25" t="s">
        <v>44</v>
      </c>
      <c r="L7" s="122" t="s">
        <v>58</v>
      </c>
      <c r="M7" s="326" t="s">
        <v>263</v>
      </c>
      <c r="N7" s="326"/>
      <c r="O7" s="326"/>
      <c r="P7" s="326"/>
    </row>
    <row r="8" spans="1:16" ht="60.75" customHeight="1">
      <c r="A8" s="157" t="s">
        <v>252</v>
      </c>
      <c r="B8" s="156" t="s">
        <v>0</v>
      </c>
      <c r="C8" s="156" t="s">
        <v>320</v>
      </c>
      <c r="D8" s="156" t="s">
        <v>26</v>
      </c>
      <c r="E8" s="156" t="s">
        <v>10</v>
      </c>
      <c r="F8" s="13" t="s">
        <v>18</v>
      </c>
      <c r="G8" s="16" t="s">
        <v>19</v>
      </c>
      <c r="H8" s="73" t="s">
        <v>20</v>
      </c>
      <c r="I8" s="13" t="s">
        <v>55</v>
      </c>
      <c r="J8" s="33" t="s">
        <v>14</v>
      </c>
      <c r="K8" s="33" t="s">
        <v>54</v>
      </c>
      <c r="L8" s="80" t="s">
        <v>11</v>
      </c>
      <c r="M8" s="71" t="s">
        <v>261</v>
      </c>
      <c r="N8" s="73" t="s">
        <v>330</v>
      </c>
      <c r="O8" s="74" t="s">
        <v>329</v>
      </c>
      <c r="P8" s="80" t="s">
        <v>331</v>
      </c>
    </row>
    <row r="9" spans="1:16" ht="15" customHeight="1">
      <c r="A9" s="48">
        <v>1</v>
      </c>
      <c r="B9" s="297">
        <v>1</v>
      </c>
      <c r="C9" s="299" t="s">
        <v>185</v>
      </c>
      <c r="D9" s="300" t="s">
        <v>219</v>
      </c>
      <c r="E9" s="97">
        <v>2021</v>
      </c>
      <c r="F9" s="14">
        <v>74274746007</v>
      </c>
      <c r="G9" s="17">
        <v>67</v>
      </c>
      <c r="H9" s="75">
        <f>F9*G9</f>
        <v>4976407982469</v>
      </c>
      <c r="I9" s="14">
        <v>3577340599</v>
      </c>
      <c r="J9" s="34">
        <f>H9+I9</f>
        <v>4979985323068</v>
      </c>
      <c r="K9" s="14">
        <v>4223787286</v>
      </c>
      <c r="L9" s="81">
        <f>J9/K9</f>
        <v>1179.0331723319648</v>
      </c>
      <c r="M9" s="70">
        <v>14285.714285714301</v>
      </c>
      <c r="N9" s="75">
        <f>I9*M9</f>
        <v>51104865700000.055</v>
      </c>
      <c r="O9" s="75">
        <f t="shared" ref="O9:O17" si="0">K9*M9</f>
        <v>60339818371428.633</v>
      </c>
      <c r="P9" s="81">
        <f t="shared" ref="P9:P40" si="1">(H9+N9)/O9</f>
        <v>0.92942397236356233</v>
      </c>
    </row>
    <row r="10" spans="1:16">
      <c r="A10" s="48">
        <v>2</v>
      </c>
      <c r="B10" s="297"/>
      <c r="C10" s="299"/>
      <c r="D10" s="300"/>
      <c r="E10" s="102">
        <v>2022</v>
      </c>
      <c r="F10" s="14">
        <v>371320676795</v>
      </c>
      <c r="G10" s="17">
        <v>161</v>
      </c>
      <c r="H10" s="75">
        <f>F10*G10</f>
        <v>59782628963995</v>
      </c>
      <c r="I10" s="14">
        <v>1669538707</v>
      </c>
      <c r="J10" s="34">
        <f t="shared" ref="J10:J29" si="2">H10+I10</f>
        <v>59784298502702</v>
      </c>
      <c r="K10" s="14">
        <v>4488046969</v>
      </c>
      <c r="L10" s="81">
        <f>J10/K10</f>
        <v>13320.782718105729</v>
      </c>
      <c r="M10" s="70">
        <v>15625</v>
      </c>
      <c r="N10" s="75">
        <f t="shared" ref="N10:N17" si="3">M10*I10</f>
        <v>26086542296875</v>
      </c>
      <c r="O10" s="75">
        <f t="shared" si="0"/>
        <v>70125733890625</v>
      </c>
      <c r="P10" s="81">
        <f t="shared" si="1"/>
        <v>1.2245029962153411</v>
      </c>
    </row>
    <row r="11" spans="1:16">
      <c r="A11" s="48">
        <v>3</v>
      </c>
      <c r="B11" s="297"/>
      <c r="C11" s="299"/>
      <c r="D11" s="300"/>
      <c r="E11" s="155">
        <v>2023</v>
      </c>
      <c r="F11" s="14">
        <v>371320705024</v>
      </c>
      <c r="G11" s="17">
        <v>85</v>
      </c>
      <c r="H11" s="75">
        <f>F11*G11</f>
        <v>31562259927040</v>
      </c>
      <c r="I11" s="14">
        <v>1427918135</v>
      </c>
      <c r="J11" s="34">
        <f t="shared" si="2"/>
        <v>31563687845175</v>
      </c>
      <c r="K11" s="14">
        <v>4202694216</v>
      </c>
      <c r="L11" s="81">
        <f t="shared" ref="L11:L29" si="4">J11/K11</f>
        <v>7510.3460358856146</v>
      </c>
      <c r="M11" s="70">
        <v>15384.615384615399</v>
      </c>
      <c r="N11" s="75">
        <f t="shared" si="3"/>
        <v>21967971307692.328</v>
      </c>
      <c r="O11" s="75">
        <f t="shared" si="0"/>
        <v>64656834092307.758</v>
      </c>
      <c r="P11" s="81">
        <f t="shared" si="1"/>
        <v>0.8279129652143119</v>
      </c>
    </row>
    <row r="12" spans="1:16">
      <c r="A12" s="48">
        <v>4</v>
      </c>
      <c r="B12" s="297">
        <v>2</v>
      </c>
      <c r="C12" s="299" t="s">
        <v>186</v>
      </c>
      <c r="D12" s="300" t="s">
        <v>220</v>
      </c>
      <c r="E12" s="97">
        <v>2021</v>
      </c>
      <c r="F12" s="88">
        <v>1008650000</v>
      </c>
      <c r="G12" s="90">
        <v>2170</v>
      </c>
      <c r="H12" s="91">
        <f t="shared" ref="H12:H29" si="5">F12*G12</f>
        <v>2188770500000</v>
      </c>
      <c r="I12" s="88">
        <v>272513000</v>
      </c>
      <c r="J12" s="92">
        <f t="shared" si="2"/>
        <v>2189043013000</v>
      </c>
      <c r="K12" s="88">
        <v>532736000</v>
      </c>
      <c r="L12" s="93">
        <f t="shared" si="4"/>
        <v>4109.0577941043966</v>
      </c>
      <c r="M12" s="70">
        <v>14285.714285714301</v>
      </c>
      <c r="N12" s="91">
        <f t="shared" si="3"/>
        <v>3893042857142.8613</v>
      </c>
      <c r="O12" s="91">
        <f t="shared" si="0"/>
        <v>7610514285714.2939</v>
      </c>
      <c r="P12" s="81">
        <f t="shared" si="1"/>
        <v>0.7991330321209752</v>
      </c>
    </row>
    <row r="13" spans="1:16">
      <c r="A13" s="48">
        <v>5</v>
      </c>
      <c r="B13" s="297"/>
      <c r="C13" s="299"/>
      <c r="D13" s="300"/>
      <c r="E13" s="102">
        <v>2022</v>
      </c>
      <c r="F13" s="88">
        <v>1008650000</v>
      </c>
      <c r="G13" s="90">
        <v>4330</v>
      </c>
      <c r="H13" s="91">
        <f t="shared" si="5"/>
        <v>4367454500000</v>
      </c>
      <c r="I13" s="88">
        <v>298429000</v>
      </c>
      <c r="J13" s="92">
        <f t="shared" si="2"/>
        <v>4367752929000</v>
      </c>
      <c r="K13" s="88">
        <v>596420000</v>
      </c>
      <c r="L13" s="93">
        <f t="shared" si="4"/>
        <v>7323.2838083900606</v>
      </c>
      <c r="M13" s="70">
        <v>15625</v>
      </c>
      <c r="N13" s="91">
        <f t="shared" si="3"/>
        <v>4662953125000</v>
      </c>
      <c r="O13" s="91">
        <f t="shared" si="0"/>
        <v>9319062500000</v>
      </c>
      <c r="P13" s="81">
        <f t="shared" si="1"/>
        <v>0.96902533114248346</v>
      </c>
    </row>
    <row r="14" spans="1:16">
      <c r="A14" s="48">
        <v>6</v>
      </c>
      <c r="B14" s="297"/>
      <c r="C14" s="299"/>
      <c r="D14" s="300"/>
      <c r="E14" s="155">
        <v>2023</v>
      </c>
      <c r="F14" s="88">
        <v>1008650000</v>
      </c>
      <c r="G14" s="90">
        <v>5250</v>
      </c>
      <c r="H14" s="91">
        <f t="shared" si="5"/>
        <v>5295412500000</v>
      </c>
      <c r="I14" s="88">
        <v>492315000</v>
      </c>
      <c r="J14" s="92">
        <f t="shared" si="2"/>
        <v>5295904815000</v>
      </c>
      <c r="K14" s="88">
        <v>727945000</v>
      </c>
      <c r="L14" s="93">
        <f t="shared" si="4"/>
        <v>7275.1441592428</v>
      </c>
      <c r="M14" s="70">
        <v>15384.615384615399</v>
      </c>
      <c r="N14" s="91">
        <f t="shared" si="3"/>
        <v>7574076923076.9307</v>
      </c>
      <c r="O14" s="91">
        <f t="shared" si="0"/>
        <v>11199153846153.857</v>
      </c>
      <c r="P14" s="81">
        <f t="shared" si="1"/>
        <v>1.1491483731600596</v>
      </c>
    </row>
    <row r="15" spans="1:16" ht="15" customHeight="1">
      <c r="A15" s="48">
        <v>7</v>
      </c>
      <c r="B15" s="297">
        <v>3</v>
      </c>
      <c r="C15" s="299" t="s">
        <v>187</v>
      </c>
      <c r="D15" s="300" t="s">
        <v>221</v>
      </c>
      <c r="E15" s="97">
        <v>2021</v>
      </c>
      <c r="F15" s="88">
        <v>5000000000</v>
      </c>
      <c r="G15" s="90">
        <v>264</v>
      </c>
      <c r="H15" s="91">
        <f t="shared" si="5"/>
        <v>1320000000000</v>
      </c>
      <c r="I15" s="88">
        <v>33261651</v>
      </c>
      <c r="J15" s="92">
        <f t="shared" si="2"/>
        <v>1320033261651</v>
      </c>
      <c r="K15" s="88">
        <v>132182307</v>
      </c>
      <c r="L15" s="93">
        <f t="shared" si="4"/>
        <v>9986.459546745542</v>
      </c>
      <c r="M15" s="70">
        <v>14285.714285714301</v>
      </c>
      <c r="N15" s="91">
        <f t="shared" si="3"/>
        <v>475166442857.14337</v>
      </c>
      <c r="O15" s="91">
        <f t="shared" si="0"/>
        <v>1888318671428.5735</v>
      </c>
      <c r="P15" s="81">
        <f t="shared" si="1"/>
        <v>0.95066922231883799</v>
      </c>
    </row>
    <row r="16" spans="1:16">
      <c r="A16" s="48">
        <v>8</v>
      </c>
      <c r="B16" s="297"/>
      <c r="C16" s="299"/>
      <c r="D16" s="300"/>
      <c r="E16" s="102">
        <v>2022</v>
      </c>
      <c r="F16" s="88">
        <v>5000000000</v>
      </c>
      <c r="G16" s="90">
        <v>400</v>
      </c>
      <c r="H16" s="91">
        <f t="shared" si="5"/>
        <v>2000000000000</v>
      </c>
      <c r="I16" s="88">
        <v>47245546</v>
      </c>
      <c r="J16" s="92">
        <f t="shared" si="2"/>
        <v>2000047245546</v>
      </c>
      <c r="K16" s="88">
        <v>170184690</v>
      </c>
      <c r="L16" s="93">
        <f t="shared" si="4"/>
        <v>11752.216051549643</v>
      </c>
      <c r="M16" s="70">
        <v>15625</v>
      </c>
      <c r="N16" s="91">
        <f t="shared" si="3"/>
        <v>738211656250</v>
      </c>
      <c r="O16" s="91">
        <f t="shared" si="0"/>
        <v>2659135781250</v>
      </c>
      <c r="P16" s="81">
        <f t="shared" si="1"/>
        <v>1.0297374340782359</v>
      </c>
    </row>
    <row r="17" spans="1:16">
      <c r="A17" s="48">
        <v>9</v>
      </c>
      <c r="B17" s="297"/>
      <c r="C17" s="299"/>
      <c r="D17" s="300"/>
      <c r="E17" s="155">
        <v>2023</v>
      </c>
      <c r="F17" s="88">
        <v>5000000000</v>
      </c>
      <c r="G17" s="90">
        <v>368</v>
      </c>
      <c r="H17" s="91">
        <f t="shared" si="5"/>
        <v>1840000000000</v>
      </c>
      <c r="I17" s="88">
        <v>61195903</v>
      </c>
      <c r="J17" s="92">
        <f t="shared" si="2"/>
        <v>1840061195903</v>
      </c>
      <c r="K17" s="88">
        <v>200536560</v>
      </c>
      <c r="L17" s="93">
        <f t="shared" si="4"/>
        <v>9175.6894398856748</v>
      </c>
      <c r="M17" s="70">
        <v>15384.615384615399</v>
      </c>
      <c r="N17" s="91">
        <f t="shared" si="3"/>
        <v>941475430769.23169</v>
      </c>
      <c r="O17" s="91">
        <f t="shared" si="0"/>
        <v>3085177846153.8491</v>
      </c>
      <c r="P17" s="81">
        <f t="shared" si="1"/>
        <v>0.9015608076651952</v>
      </c>
    </row>
    <row r="18" spans="1:16" ht="15" customHeight="1">
      <c r="A18" s="48">
        <v>10</v>
      </c>
      <c r="B18" s="297">
        <v>4</v>
      </c>
      <c r="C18" s="299" t="s">
        <v>188</v>
      </c>
      <c r="D18" s="300" t="s">
        <v>222</v>
      </c>
      <c r="E18" s="97">
        <v>2021</v>
      </c>
      <c r="F18" s="88">
        <v>20073474600</v>
      </c>
      <c r="G18" s="90">
        <v>822</v>
      </c>
      <c r="H18" s="91">
        <f t="shared" si="5"/>
        <v>16500396121200</v>
      </c>
      <c r="I18" s="88">
        <v>12209620623000</v>
      </c>
      <c r="J18" s="92">
        <f t="shared" si="2"/>
        <v>28710016744200</v>
      </c>
      <c r="K18" s="92">
        <v>23508585736000</v>
      </c>
      <c r="L18" s="93">
        <f t="shared" si="4"/>
        <v>1.2212566534887193</v>
      </c>
      <c r="M18" s="70"/>
      <c r="N18" s="91">
        <f>I18</f>
        <v>12209620623000</v>
      </c>
      <c r="O18" s="91">
        <f>K18</f>
        <v>23508585736000</v>
      </c>
      <c r="P18" s="81">
        <f t="shared" si="1"/>
        <v>1.2212566534887193</v>
      </c>
    </row>
    <row r="19" spans="1:16">
      <c r="A19" s="48">
        <v>11</v>
      </c>
      <c r="B19" s="297"/>
      <c r="C19" s="299"/>
      <c r="D19" s="300"/>
      <c r="E19" s="102">
        <v>2022</v>
      </c>
      <c r="F19" s="88">
        <v>20073474600</v>
      </c>
      <c r="G19" s="90">
        <v>1400</v>
      </c>
      <c r="H19" s="91">
        <f t="shared" si="5"/>
        <v>28102864440000</v>
      </c>
      <c r="I19" s="88">
        <v>14032797261000</v>
      </c>
      <c r="J19" s="92">
        <f t="shared" si="2"/>
        <v>42135661701000</v>
      </c>
      <c r="K19" s="92">
        <v>27187608036000</v>
      </c>
      <c r="L19" s="93">
        <f t="shared" si="4"/>
        <v>1.5498112833319795</v>
      </c>
      <c r="M19" s="70"/>
      <c r="N19" s="91">
        <f>I19</f>
        <v>14032797261000</v>
      </c>
      <c r="O19" s="91">
        <f>K19</f>
        <v>27187608036000</v>
      </c>
      <c r="P19" s="81">
        <f t="shared" si="1"/>
        <v>1.5498112833319795</v>
      </c>
    </row>
    <row r="20" spans="1:16">
      <c r="A20" s="48">
        <v>12</v>
      </c>
      <c r="B20" s="297"/>
      <c r="C20" s="299"/>
      <c r="D20" s="300"/>
      <c r="E20" s="155">
        <v>2023</v>
      </c>
      <c r="F20" s="88">
        <v>20073474600</v>
      </c>
      <c r="G20" s="90">
        <v>1475</v>
      </c>
      <c r="H20" s="91">
        <f t="shared" si="5"/>
        <v>29608375035000</v>
      </c>
      <c r="I20" s="88">
        <v>16211665604000</v>
      </c>
      <c r="J20" s="92">
        <f t="shared" si="2"/>
        <v>45820040639000</v>
      </c>
      <c r="K20" s="92">
        <v>30254623117000</v>
      </c>
      <c r="L20" s="93">
        <f t="shared" si="4"/>
        <v>1.5144806286895647</v>
      </c>
      <c r="M20" s="70"/>
      <c r="N20" s="91">
        <f>I20</f>
        <v>16211665604000</v>
      </c>
      <c r="O20" s="91">
        <f>K20</f>
        <v>30254623117000</v>
      </c>
      <c r="P20" s="81">
        <f t="shared" si="1"/>
        <v>1.5144806286895647</v>
      </c>
    </row>
    <row r="21" spans="1:16" ht="15" customHeight="1">
      <c r="A21" s="48">
        <v>13</v>
      </c>
      <c r="B21" s="297">
        <v>5</v>
      </c>
      <c r="C21" s="299" t="s">
        <v>189</v>
      </c>
      <c r="D21" s="300" t="s">
        <v>223</v>
      </c>
      <c r="E21" s="97">
        <v>2021</v>
      </c>
      <c r="F21" s="88">
        <v>25136231252</v>
      </c>
      <c r="G21" s="90">
        <v>466</v>
      </c>
      <c r="H21" s="91">
        <f t="shared" si="5"/>
        <v>11713483763432</v>
      </c>
      <c r="I21" s="88">
        <v>4454547678</v>
      </c>
      <c r="J21" s="92">
        <f t="shared" si="2"/>
        <v>11717938311110</v>
      </c>
      <c r="K21" s="92">
        <v>5683884139</v>
      </c>
      <c r="L21" s="93">
        <f t="shared" si="4"/>
        <v>2061.6075248098932</v>
      </c>
      <c r="M21" s="70">
        <v>14285.714285714301</v>
      </c>
      <c r="N21" s="91">
        <f>M21*I21</f>
        <v>63636395400000.07</v>
      </c>
      <c r="O21" s="91">
        <f>K21*M21</f>
        <v>81198344842857.234</v>
      </c>
      <c r="P21" s="81">
        <f t="shared" si="1"/>
        <v>0.92797309242271286</v>
      </c>
    </row>
    <row r="22" spans="1:16">
      <c r="A22" s="48">
        <v>14</v>
      </c>
      <c r="B22" s="297"/>
      <c r="C22" s="299"/>
      <c r="D22" s="300"/>
      <c r="E22" s="102">
        <v>2022</v>
      </c>
      <c r="F22" s="88">
        <v>25136231252</v>
      </c>
      <c r="G22" s="90">
        <v>1015</v>
      </c>
      <c r="H22" s="91">
        <f t="shared" si="5"/>
        <v>25513274720780</v>
      </c>
      <c r="I22" s="88">
        <v>5184386501</v>
      </c>
      <c r="J22" s="92">
        <f t="shared" si="2"/>
        <v>25518459107281</v>
      </c>
      <c r="K22" s="92">
        <v>6931905826</v>
      </c>
      <c r="L22" s="93">
        <f t="shared" si="4"/>
        <v>3681.3049322694305</v>
      </c>
      <c r="M22" s="70">
        <v>15625</v>
      </c>
      <c r="N22" s="91">
        <f>M22*I22</f>
        <v>81006039078125</v>
      </c>
      <c r="O22" s="91">
        <f>K22*M22</f>
        <v>108311028531250</v>
      </c>
      <c r="P22" s="81">
        <f t="shared" si="1"/>
        <v>0.98345768887396312</v>
      </c>
    </row>
    <row r="23" spans="1:16">
      <c r="A23" s="48">
        <v>15</v>
      </c>
      <c r="B23" s="297"/>
      <c r="C23" s="299"/>
      <c r="D23" s="300"/>
      <c r="E23" s="155">
        <v>2023</v>
      </c>
      <c r="F23" s="88">
        <v>25136231252</v>
      </c>
      <c r="G23" s="90">
        <v>1155</v>
      </c>
      <c r="H23" s="91">
        <f t="shared" si="5"/>
        <v>29032347096060</v>
      </c>
      <c r="I23" s="88">
        <v>5440720277</v>
      </c>
      <c r="J23" s="92">
        <f t="shared" si="2"/>
        <v>29037787816337</v>
      </c>
      <c r="K23" s="92">
        <v>7468316269</v>
      </c>
      <c r="L23" s="93">
        <f t="shared" si="4"/>
        <v>3888.1304393694527</v>
      </c>
      <c r="M23" s="70">
        <v>15384.615384615399</v>
      </c>
      <c r="N23" s="91">
        <f>M23*I23</f>
        <v>83703388876923.156</v>
      </c>
      <c r="O23" s="91">
        <f>K23*M23</f>
        <v>114897173369230.87</v>
      </c>
      <c r="P23" s="81">
        <f t="shared" si="1"/>
        <v>0.98118807162207744</v>
      </c>
    </row>
    <row r="24" spans="1:16" ht="15" customHeight="1">
      <c r="A24" s="48">
        <v>16</v>
      </c>
      <c r="B24" s="297">
        <v>6</v>
      </c>
      <c r="C24" s="299" t="s">
        <v>190</v>
      </c>
      <c r="D24" s="300" t="s">
        <v>224</v>
      </c>
      <c r="E24" s="97">
        <v>2021</v>
      </c>
      <c r="F24" s="88">
        <v>3150000000</v>
      </c>
      <c r="G24" s="90">
        <v>202</v>
      </c>
      <c r="H24" s="91">
        <f t="shared" si="5"/>
        <v>636300000000</v>
      </c>
      <c r="I24" s="88">
        <v>233792851055</v>
      </c>
      <c r="J24" s="92">
        <f t="shared" si="2"/>
        <v>870092851055</v>
      </c>
      <c r="K24" s="92">
        <v>1051640434770</v>
      </c>
      <c r="L24" s="93">
        <f t="shared" si="4"/>
        <v>0.82736724671992523</v>
      </c>
      <c r="M24" s="70"/>
      <c r="N24" s="91">
        <f>I24</f>
        <v>233792851055</v>
      </c>
      <c r="O24" s="91">
        <f>K24</f>
        <v>1051640434770</v>
      </c>
      <c r="P24" s="81">
        <f t="shared" si="1"/>
        <v>0.82736724671992523</v>
      </c>
    </row>
    <row r="25" spans="1:16">
      <c r="A25" s="48">
        <v>17</v>
      </c>
      <c r="B25" s="297"/>
      <c r="C25" s="299"/>
      <c r="D25" s="300"/>
      <c r="E25" s="102">
        <v>2022</v>
      </c>
      <c r="F25" s="88">
        <v>3150000000</v>
      </c>
      <c r="G25" s="90">
        <v>650</v>
      </c>
      <c r="H25" s="91">
        <f t="shared" si="5"/>
        <v>2047500000000</v>
      </c>
      <c r="I25" s="88">
        <v>165956607186</v>
      </c>
      <c r="J25" s="92">
        <f t="shared" si="2"/>
        <v>2213456607186</v>
      </c>
      <c r="K25" s="92">
        <v>1182852785319</v>
      </c>
      <c r="L25" s="93">
        <f t="shared" si="4"/>
        <v>1.8712866340244187</v>
      </c>
      <c r="M25" s="70"/>
      <c r="N25" s="91">
        <f>I25</f>
        <v>165956607186</v>
      </c>
      <c r="O25" s="91">
        <f>K25</f>
        <v>1182852785319</v>
      </c>
      <c r="P25" s="81">
        <f t="shared" si="1"/>
        <v>1.8712866340244187</v>
      </c>
    </row>
    <row r="26" spans="1:16">
      <c r="A26" s="48">
        <v>18</v>
      </c>
      <c r="B26" s="297"/>
      <c r="C26" s="299"/>
      <c r="D26" s="300"/>
      <c r="E26" s="155">
        <v>2023</v>
      </c>
      <c r="F26" s="88">
        <v>3150000000</v>
      </c>
      <c r="G26" s="90">
        <v>930</v>
      </c>
      <c r="H26" s="91">
        <f t="shared" si="5"/>
        <v>2929500000000</v>
      </c>
      <c r="I26" s="88">
        <v>208339830993</v>
      </c>
      <c r="J26" s="92">
        <f t="shared" si="2"/>
        <v>3137839830993</v>
      </c>
      <c r="K26" s="92">
        <v>1007863610940</v>
      </c>
      <c r="L26" s="93">
        <f t="shared" si="4"/>
        <v>3.1133575981242578</v>
      </c>
      <c r="M26" s="70"/>
      <c r="N26" s="91">
        <f>I26</f>
        <v>208339830993</v>
      </c>
      <c r="O26" s="91">
        <f>K26</f>
        <v>1007863610940</v>
      </c>
      <c r="P26" s="81">
        <f t="shared" si="1"/>
        <v>3.1133575981242578</v>
      </c>
    </row>
    <row r="27" spans="1:16" ht="15" customHeight="1">
      <c r="A27" s="48">
        <v>19</v>
      </c>
      <c r="B27" s="297">
        <v>7</v>
      </c>
      <c r="C27" s="299" t="s">
        <v>191</v>
      </c>
      <c r="D27" s="300" t="s">
        <v>225</v>
      </c>
      <c r="E27" s="97">
        <v>2021</v>
      </c>
      <c r="F27" s="88">
        <v>8621173232</v>
      </c>
      <c r="G27" s="90">
        <v>264</v>
      </c>
      <c r="H27" s="91">
        <f t="shared" si="5"/>
        <v>2275989733248</v>
      </c>
      <c r="I27" s="88">
        <v>1370302118</v>
      </c>
      <c r="J27" s="92">
        <f t="shared" si="2"/>
        <v>2277360035366</v>
      </c>
      <c r="K27" s="92">
        <v>1635958307</v>
      </c>
      <c r="L27" s="93">
        <f t="shared" si="4"/>
        <v>1392.064837851641</v>
      </c>
      <c r="M27" s="70">
        <v>14285.714285714301</v>
      </c>
      <c r="N27" s="91">
        <f>M27*I27</f>
        <v>19575744542857.164</v>
      </c>
      <c r="O27" s="91">
        <f>K27*M27</f>
        <v>23370832957142.883</v>
      </c>
      <c r="P27" s="81">
        <f t="shared" si="1"/>
        <v>0.93500023367487928</v>
      </c>
    </row>
    <row r="28" spans="1:16">
      <c r="A28" s="48">
        <v>20</v>
      </c>
      <c r="B28" s="297"/>
      <c r="C28" s="299"/>
      <c r="D28" s="300"/>
      <c r="E28" s="102">
        <v>2022</v>
      </c>
      <c r="F28" s="88">
        <v>8621173232</v>
      </c>
      <c r="G28" s="90">
        <v>304</v>
      </c>
      <c r="H28" s="91">
        <f t="shared" si="5"/>
        <v>2620836662528</v>
      </c>
      <c r="I28" s="88">
        <v>1341895176</v>
      </c>
      <c r="J28" s="92">
        <f t="shared" si="2"/>
        <v>2622178557704</v>
      </c>
      <c r="K28" s="92">
        <v>1571087407</v>
      </c>
      <c r="L28" s="93">
        <f t="shared" si="4"/>
        <v>1669.0214344668857</v>
      </c>
      <c r="M28" s="70">
        <v>15625</v>
      </c>
      <c r="N28" s="91">
        <f>M28*I28</f>
        <v>20967112125000</v>
      </c>
      <c r="O28" s="91">
        <f>K28*M28</f>
        <v>24548240734375</v>
      </c>
      <c r="P28" s="81">
        <f t="shared" si="1"/>
        <v>0.96088143516116409</v>
      </c>
    </row>
    <row r="29" spans="1:16">
      <c r="A29" s="48">
        <v>21</v>
      </c>
      <c r="B29" s="297"/>
      <c r="C29" s="299"/>
      <c r="D29" s="300"/>
      <c r="E29" s="155">
        <v>2023</v>
      </c>
      <c r="F29" s="88">
        <v>8621173232</v>
      </c>
      <c r="G29" s="90">
        <v>352</v>
      </c>
      <c r="H29" s="91">
        <f t="shared" si="5"/>
        <v>3034652977664</v>
      </c>
      <c r="I29" s="88">
        <v>1601994458</v>
      </c>
      <c r="J29" s="92">
        <f t="shared" si="2"/>
        <v>3036254972122</v>
      </c>
      <c r="K29" s="92">
        <v>1874599404</v>
      </c>
      <c r="L29" s="93">
        <f t="shared" si="4"/>
        <v>1619.6820321415189</v>
      </c>
      <c r="M29" s="70">
        <v>15384.615384615399</v>
      </c>
      <c r="N29" s="91">
        <f>M29*I29</f>
        <v>24646068584615.406</v>
      </c>
      <c r="O29" s="91">
        <f>K29*M29</f>
        <v>28839990830769.258</v>
      </c>
      <c r="P29" s="81">
        <f t="shared" si="1"/>
        <v>0.95980341064279973</v>
      </c>
    </row>
    <row r="30" spans="1:16" ht="15" customHeight="1">
      <c r="A30" s="48">
        <v>22</v>
      </c>
      <c r="B30" s="297">
        <v>8</v>
      </c>
      <c r="C30" s="299" t="s">
        <v>192</v>
      </c>
      <c r="D30" s="300" t="s">
        <v>17</v>
      </c>
      <c r="E30" s="97">
        <v>2021</v>
      </c>
      <c r="F30" s="88">
        <v>11487209350</v>
      </c>
      <c r="G30" s="90">
        <v>2710</v>
      </c>
      <c r="H30" s="91">
        <f t="shared" ref="H30" si="6">F30*G30</f>
        <v>31130337338500</v>
      </c>
      <c r="I30" s="88">
        <v>11869979000000</v>
      </c>
      <c r="J30" s="92">
        <f t="shared" ref="J30" si="7">H30+I30</f>
        <v>43000316338500</v>
      </c>
      <c r="K30" s="92">
        <v>36123703000000</v>
      </c>
      <c r="L30" s="93">
        <f t="shared" ref="L30" si="8">J30/K30</f>
        <v>1.1903629131958038</v>
      </c>
      <c r="M30" s="70"/>
      <c r="N30" s="91">
        <f>I30</f>
        <v>11869979000000</v>
      </c>
      <c r="O30" s="91">
        <f>K30</f>
        <v>36123703000000</v>
      </c>
      <c r="P30" s="81">
        <f t="shared" si="1"/>
        <v>1.1903629131958038</v>
      </c>
    </row>
    <row r="31" spans="1:16">
      <c r="A31" s="48">
        <v>23</v>
      </c>
      <c r="B31" s="297"/>
      <c r="C31" s="299"/>
      <c r="D31" s="300"/>
      <c r="E31" s="102">
        <v>2022</v>
      </c>
      <c r="F31" s="88">
        <v>11487209350</v>
      </c>
      <c r="G31" s="90">
        <v>3690</v>
      </c>
      <c r="H31" s="91">
        <f t="shared" ref="H31:H104" si="9">F31*G31</f>
        <v>42387802501500</v>
      </c>
      <c r="I31" s="88">
        <v>16443361000000</v>
      </c>
      <c r="J31" s="92">
        <f t="shared" ref="J31:J104" si="10">H31+I31</f>
        <v>58831163501500</v>
      </c>
      <c r="K31" s="92">
        <v>45359207000000</v>
      </c>
      <c r="L31" s="93">
        <f t="shared" ref="L31:L104" si="11">J31/K31</f>
        <v>1.2970059970735379</v>
      </c>
      <c r="M31" s="70"/>
      <c r="N31" s="91">
        <f>I31</f>
        <v>16443361000000</v>
      </c>
      <c r="O31" s="91">
        <f>K31</f>
        <v>45359207000000</v>
      </c>
      <c r="P31" s="81">
        <f t="shared" si="1"/>
        <v>1.2970059970735379</v>
      </c>
    </row>
    <row r="32" spans="1:16">
      <c r="A32" s="48">
        <v>24</v>
      </c>
      <c r="B32" s="297"/>
      <c r="C32" s="299"/>
      <c r="D32" s="300"/>
      <c r="E32" s="155">
        <v>2023</v>
      </c>
      <c r="F32" s="88">
        <v>11487209350</v>
      </c>
      <c r="G32" s="90">
        <v>2440</v>
      </c>
      <c r="H32" s="91">
        <f t="shared" si="9"/>
        <v>28028790814000</v>
      </c>
      <c r="I32" s="88">
        <v>17201993000000</v>
      </c>
      <c r="J32" s="92">
        <f t="shared" si="10"/>
        <v>45230783814000</v>
      </c>
      <c r="K32" s="92">
        <v>38765189000000</v>
      </c>
      <c r="L32" s="93">
        <f t="shared" si="11"/>
        <v>1.1667886828566734</v>
      </c>
      <c r="M32" s="70"/>
      <c r="N32" s="91">
        <f>I32</f>
        <v>17201993000000</v>
      </c>
      <c r="O32" s="91">
        <f>K32</f>
        <v>38765189000000</v>
      </c>
      <c r="P32" s="81">
        <f t="shared" si="1"/>
        <v>1.1667886828566734</v>
      </c>
    </row>
    <row r="33" spans="1:16" ht="15" customHeight="1">
      <c r="A33" s="48">
        <v>25</v>
      </c>
      <c r="B33" s="297">
        <v>9</v>
      </c>
      <c r="C33" s="299" t="s">
        <v>193</v>
      </c>
      <c r="D33" s="300" t="s">
        <v>226</v>
      </c>
      <c r="E33" s="97">
        <v>2021</v>
      </c>
      <c r="F33" s="88">
        <v>24242000000</v>
      </c>
      <c r="G33" s="90">
        <v>1375</v>
      </c>
      <c r="H33" s="91">
        <f t="shared" si="9"/>
        <v>33332750000000</v>
      </c>
      <c r="I33" s="88">
        <v>4226024344</v>
      </c>
      <c r="J33" s="92">
        <f t="shared" si="10"/>
        <v>33336976024344</v>
      </c>
      <c r="K33" s="92">
        <v>7510948902</v>
      </c>
      <c r="L33" s="93">
        <f t="shared" si="11"/>
        <v>4438.450648421679</v>
      </c>
      <c r="M33" s="70">
        <v>14285.714285714301</v>
      </c>
      <c r="N33" s="91">
        <f t="shared" ref="N33:N38" si="12">M33*I33</f>
        <v>60371776342857.203</v>
      </c>
      <c r="O33" s="91">
        <f t="shared" ref="O33:O38" si="13">K33*M33</f>
        <v>107299270028571.55</v>
      </c>
      <c r="P33" s="81">
        <f t="shared" si="1"/>
        <v>0.87330068804667216</v>
      </c>
    </row>
    <row r="34" spans="1:16">
      <c r="A34" s="48">
        <v>26</v>
      </c>
      <c r="B34" s="297"/>
      <c r="C34" s="299"/>
      <c r="D34" s="300"/>
      <c r="E34" s="102">
        <v>2022</v>
      </c>
      <c r="F34" s="88">
        <v>24242000000</v>
      </c>
      <c r="G34" s="90">
        <v>1760</v>
      </c>
      <c r="H34" s="91">
        <f t="shared" si="9"/>
        <v>42665920000000</v>
      </c>
      <c r="I34" s="88">
        <v>3753089344</v>
      </c>
      <c r="J34" s="92">
        <f t="shared" si="10"/>
        <v>42669673089344</v>
      </c>
      <c r="K34" s="92">
        <v>7194859982</v>
      </c>
      <c r="L34" s="93">
        <f t="shared" si="11"/>
        <v>5930.5772726772157</v>
      </c>
      <c r="M34" s="70">
        <v>15625</v>
      </c>
      <c r="N34" s="91">
        <f t="shared" si="12"/>
        <v>58642021000000</v>
      </c>
      <c r="O34" s="91">
        <f t="shared" si="13"/>
        <v>112419687218750</v>
      </c>
      <c r="P34" s="81">
        <f t="shared" si="1"/>
        <v>0.90115836030455776</v>
      </c>
    </row>
    <row r="35" spans="1:16">
      <c r="A35" s="48">
        <v>27</v>
      </c>
      <c r="B35" s="297"/>
      <c r="C35" s="299"/>
      <c r="D35" s="300"/>
      <c r="E35" s="155">
        <v>2023</v>
      </c>
      <c r="F35" s="88">
        <v>24242000000</v>
      </c>
      <c r="G35" s="90">
        <v>1130</v>
      </c>
      <c r="H35" s="91">
        <f t="shared" si="9"/>
        <v>27393460000000</v>
      </c>
      <c r="I35" s="88">
        <v>3058835090</v>
      </c>
      <c r="J35" s="92">
        <f t="shared" si="10"/>
        <v>27396518835090</v>
      </c>
      <c r="K35" s="92">
        <v>6599238469</v>
      </c>
      <c r="L35" s="93">
        <f t="shared" si="11"/>
        <v>4151.4667129829404</v>
      </c>
      <c r="M35" s="70">
        <v>15384.615384615399</v>
      </c>
      <c r="N35" s="91">
        <f t="shared" si="12"/>
        <v>47059001384615.43</v>
      </c>
      <c r="O35" s="91">
        <f t="shared" si="13"/>
        <v>101526745676923.17</v>
      </c>
      <c r="P35" s="81">
        <f t="shared" si="1"/>
        <v>0.73332855188264279</v>
      </c>
    </row>
    <row r="36" spans="1:16" ht="15" customHeight="1">
      <c r="A36" s="48">
        <v>28</v>
      </c>
      <c r="B36" s="297">
        <v>10</v>
      </c>
      <c r="C36" s="299" t="s">
        <v>194</v>
      </c>
      <c r="D36" s="300" t="s">
        <v>227</v>
      </c>
      <c r="E36" s="97">
        <v>2021</v>
      </c>
      <c r="F36" s="88">
        <v>4227082500</v>
      </c>
      <c r="G36" s="90">
        <v>182</v>
      </c>
      <c r="H36" s="91">
        <f t="shared" si="9"/>
        <v>769329015000</v>
      </c>
      <c r="I36" s="88">
        <v>120468896</v>
      </c>
      <c r="J36" s="92">
        <f t="shared" si="10"/>
        <v>769449483896</v>
      </c>
      <c r="K36" s="92">
        <v>245586152</v>
      </c>
      <c r="L36" s="93">
        <f t="shared" si="11"/>
        <v>3133.1142966725583</v>
      </c>
      <c r="M36" s="70">
        <v>14285.714285714301</v>
      </c>
      <c r="N36" s="91">
        <f t="shared" si="12"/>
        <v>1720984228571.4304</v>
      </c>
      <c r="O36" s="91">
        <f t="shared" si="13"/>
        <v>3508373600000.0039</v>
      </c>
      <c r="P36" s="81">
        <f t="shared" si="1"/>
        <v>0.70981985600719033</v>
      </c>
    </row>
    <row r="37" spans="1:16">
      <c r="A37" s="48">
        <v>29</v>
      </c>
      <c r="B37" s="297"/>
      <c r="C37" s="299"/>
      <c r="D37" s="300"/>
      <c r="E37" s="102">
        <v>2022</v>
      </c>
      <c r="F37" s="88">
        <v>4227082500</v>
      </c>
      <c r="G37" s="90">
        <v>1045</v>
      </c>
      <c r="H37" s="91">
        <f t="shared" si="9"/>
        <v>4417301212500</v>
      </c>
      <c r="I37" s="88">
        <v>127448943</v>
      </c>
      <c r="J37" s="92">
        <f t="shared" si="10"/>
        <v>4417428661443</v>
      </c>
      <c r="K37" s="92">
        <v>260504575</v>
      </c>
      <c r="L37" s="93">
        <f t="shared" si="11"/>
        <v>16957.201851226604</v>
      </c>
      <c r="M37" s="70">
        <v>15625</v>
      </c>
      <c r="N37" s="91">
        <f t="shared" si="12"/>
        <v>1991389734375</v>
      </c>
      <c r="O37" s="91">
        <f t="shared" si="13"/>
        <v>4070383984375</v>
      </c>
      <c r="P37" s="81">
        <f t="shared" si="1"/>
        <v>1.5744683969561764</v>
      </c>
    </row>
    <row r="38" spans="1:16">
      <c r="A38" s="48">
        <v>30</v>
      </c>
      <c r="B38" s="297"/>
      <c r="C38" s="299"/>
      <c r="D38" s="300"/>
      <c r="E38" s="155">
        <v>2023</v>
      </c>
      <c r="F38" s="88">
        <v>4227082500</v>
      </c>
      <c r="G38" s="90">
        <v>1410</v>
      </c>
      <c r="H38" s="91">
        <f t="shared" si="9"/>
        <v>5960186325000</v>
      </c>
      <c r="I38" s="88">
        <v>174105842</v>
      </c>
      <c r="J38" s="92">
        <f t="shared" si="10"/>
        <v>5960360430842</v>
      </c>
      <c r="K38" s="92">
        <v>328648128</v>
      </c>
      <c r="L38" s="93">
        <f t="shared" si="11"/>
        <v>18135.993857972015</v>
      </c>
      <c r="M38" s="70">
        <v>15384.615384615399</v>
      </c>
      <c r="N38" s="91">
        <f t="shared" si="12"/>
        <v>2678551415384.6182</v>
      </c>
      <c r="O38" s="91">
        <f t="shared" si="13"/>
        <v>5056125046153.8506</v>
      </c>
      <c r="P38" s="81">
        <f t="shared" si="1"/>
        <v>1.7085688469979652</v>
      </c>
    </row>
    <row r="39" spans="1:16" ht="15" customHeight="1">
      <c r="A39" s="48">
        <v>31</v>
      </c>
      <c r="B39" s="297">
        <v>11</v>
      </c>
      <c r="C39" s="299" t="s">
        <v>195</v>
      </c>
      <c r="D39" s="300" t="s">
        <v>228</v>
      </c>
      <c r="E39" s="97">
        <v>2021</v>
      </c>
      <c r="F39" s="88">
        <v>770000000</v>
      </c>
      <c r="G39" s="90">
        <v>206</v>
      </c>
      <c r="H39" s="91">
        <f t="shared" si="9"/>
        <v>158620000000</v>
      </c>
      <c r="I39" s="88">
        <v>813265050471</v>
      </c>
      <c r="J39" s="92">
        <f t="shared" si="10"/>
        <v>971885050471</v>
      </c>
      <c r="K39" s="92">
        <v>1297577363103</v>
      </c>
      <c r="L39" s="93">
        <f t="shared" si="11"/>
        <v>0.7489996959771662</v>
      </c>
      <c r="M39" s="70"/>
      <c r="N39" s="91">
        <f>I39</f>
        <v>813265050471</v>
      </c>
      <c r="O39" s="91">
        <f>K39</f>
        <v>1297577363103</v>
      </c>
      <c r="P39" s="81">
        <f t="shared" si="1"/>
        <v>0.7489996959771662</v>
      </c>
    </row>
    <row r="40" spans="1:16">
      <c r="A40" s="48">
        <v>32</v>
      </c>
      <c r="B40" s="297"/>
      <c r="C40" s="299"/>
      <c r="D40" s="300"/>
      <c r="E40" s="102">
        <v>2022</v>
      </c>
      <c r="F40" s="88">
        <v>770000000</v>
      </c>
      <c r="G40" s="90">
        <v>252</v>
      </c>
      <c r="H40" s="91">
        <f t="shared" si="9"/>
        <v>194040000000</v>
      </c>
      <c r="I40" s="88">
        <v>743817825130</v>
      </c>
      <c r="J40" s="92">
        <f t="shared" si="10"/>
        <v>937857825130</v>
      </c>
      <c r="K40" s="92">
        <v>1267549300138</v>
      </c>
      <c r="L40" s="93">
        <f t="shared" si="11"/>
        <v>0.73989849943342956</v>
      </c>
      <c r="M40" s="70"/>
      <c r="N40" s="91">
        <f>I40</f>
        <v>743817825130</v>
      </c>
      <c r="O40" s="91">
        <f>K40</f>
        <v>1267549300138</v>
      </c>
      <c r="P40" s="81">
        <f t="shared" si="1"/>
        <v>0.73989849943342956</v>
      </c>
    </row>
    <row r="41" spans="1:16">
      <c r="A41" s="48">
        <v>33</v>
      </c>
      <c r="B41" s="297"/>
      <c r="C41" s="299"/>
      <c r="D41" s="300"/>
      <c r="E41" s="155">
        <v>2023</v>
      </c>
      <c r="F41" s="88">
        <v>770000000</v>
      </c>
      <c r="G41" s="90">
        <v>194</v>
      </c>
      <c r="H41" s="91">
        <f t="shared" si="9"/>
        <v>149380000000</v>
      </c>
      <c r="I41" s="88">
        <v>729253377478</v>
      </c>
      <c r="J41" s="92">
        <f t="shared" si="10"/>
        <v>878633377478</v>
      </c>
      <c r="K41" s="92">
        <v>1341729318010</v>
      </c>
      <c r="L41" s="93">
        <f t="shared" si="11"/>
        <v>0.65485144110971227</v>
      </c>
      <c r="M41" s="70"/>
      <c r="N41" s="91">
        <f>I41</f>
        <v>729253377478</v>
      </c>
      <c r="O41" s="91">
        <f>K41</f>
        <v>1341729318010</v>
      </c>
      <c r="P41" s="81">
        <f t="shared" ref="P41:P72" si="14">(H41+N41)/O41</f>
        <v>0.65485144110971227</v>
      </c>
    </row>
    <row r="42" spans="1:16" ht="15" customHeight="1">
      <c r="A42" s="48">
        <v>34</v>
      </c>
      <c r="B42" s="297">
        <v>12</v>
      </c>
      <c r="C42" s="299" t="s">
        <v>196</v>
      </c>
      <c r="D42" s="300" t="s">
        <v>229</v>
      </c>
      <c r="E42" s="97">
        <v>2021</v>
      </c>
      <c r="F42" s="88">
        <v>1129925000</v>
      </c>
      <c r="G42" s="90">
        <v>20400</v>
      </c>
      <c r="H42" s="91">
        <f t="shared" si="9"/>
        <v>23050470000000</v>
      </c>
      <c r="I42" s="88">
        <v>464680000</v>
      </c>
      <c r="J42" s="92">
        <f t="shared" si="10"/>
        <v>23050934680000</v>
      </c>
      <c r="K42" s="92">
        <v>1666239000</v>
      </c>
      <c r="L42" s="93">
        <f t="shared" si="11"/>
        <v>13834.110640790426</v>
      </c>
      <c r="M42" s="70">
        <v>14285.714285714301</v>
      </c>
      <c r="N42" s="91">
        <f t="shared" ref="N42:N50" si="15">M42*I42</f>
        <v>6638285714285.7217</v>
      </c>
      <c r="O42" s="91">
        <f t="shared" ref="O42:O50" si="16">K42*M42</f>
        <v>23803414285714.312</v>
      </c>
      <c r="P42" s="81">
        <f t="shared" si="14"/>
        <v>1.2472477837813172</v>
      </c>
    </row>
    <row r="43" spans="1:16">
      <c r="A43" s="48">
        <v>35</v>
      </c>
      <c r="B43" s="297"/>
      <c r="C43" s="299"/>
      <c r="D43" s="300"/>
      <c r="E43" s="102">
        <v>2022</v>
      </c>
      <c r="F43" s="88">
        <v>1129925000</v>
      </c>
      <c r="G43" s="90">
        <v>39025</v>
      </c>
      <c r="H43" s="91">
        <f t="shared" si="9"/>
        <v>44095323125000</v>
      </c>
      <c r="I43" s="88">
        <v>689897000</v>
      </c>
      <c r="J43" s="92">
        <f t="shared" si="10"/>
        <v>44096013022000</v>
      </c>
      <c r="K43" s="92">
        <v>2640177000</v>
      </c>
      <c r="L43" s="93">
        <f t="shared" si="11"/>
        <v>16701.915448093063</v>
      </c>
      <c r="M43" s="70">
        <v>15625</v>
      </c>
      <c r="N43" s="91">
        <f t="shared" si="15"/>
        <v>10779640625000</v>
      </c>
      <c r="O43" s="91">
        <f t="shared" si="16"/>
        <v>41252765625000</v>
      </c>
      <c r="P43" s="81">
        <f t="shared" si="14"/>
        <v>1.3302129667821514</v>
      </c>
    </row>
    <row r="44" spans="1:16">
      <c r="A44" s="48">
        <v>36</v>
      </c>
      <c r="B44" s="297"/>
      <c r="C44" s="299"/>
      <c r="D44" s="300"/>
      <c r="E44" s="155">
        <v>2023</v>
      </c>
      <c r="F44" s="88">
        <v>1129925000</v>
      </c>
      <c r="G44" s="90">
        <v>25650</v>
      </c>
      <c r="H44" s="91">
        <f t="shared" si="9"/>
        <v>28982576250000</v>
      </c>
      <c r="I44" s="88">
        <v>399307000</v>
      </c>
      <c r="J44" s="92">
        <f t="shared" si="10"/>
        <v>28982975557000</v>
      </c>
      <c r="K44" s="92">
        <v>2187847000</v>
      </c>
      <c r="L44" s="93">
        <f t="shared" si="11"/>
        <v>13247.258860880125</v>
      </c>
      <c r="M44" s="70">
        <v>15384.615384615399</v>
      </c>
      <c r="N44" s="91">
        <f t="shared" si="15"/>
        <v>6143184615384.6211</v>
      </c>
      <c r="O44" s="91">
        <f t="shared" si="16"/>
        <v>33659184615384.648</v>
      </c>
      <c r="P44" s="81">
        <f t="shared" si="14"/>
        <v>1.0435713540526363</v>
      </c>
    </row>
    <row r="45" spans="1:16" ht="15" customHeight="1">
      <c r="A45" s="48">
        <v>37</v>
      </c>
      <c r="B45" s="297">
        <v>13</v>
      </c>
      <c r="C45" s="299" t="s">
        <v>197</v>
      </c>
      <c r="D45" s="300" t="s">
        <v>230</v>
      </c>
      <c r="E45" s="97">
        <v>2021</v>
      </c>
      <c r="F45" s="88">
        <v>31985952000</v>
      </c>
      <c r="G45" s="90">
        <v>2250</v>
      </c>
      <c r="H45" s="91">
        <f t="shared" si="9"/>
        <v>71968392000000</v>
      </c>
      <c r="I45" s="88">
        <v>3128621000</v>
      </c>
      <c r="J45" s="92">
        <f t="shared" si="10"/>
        <v>71971520621000</v>
      </c>
      <c r="K45" s="92">
        <v>7586936000</v>
      </c>
      <c r="L45" s="93">
        <f t="shared" si="11"/>
        <v>9486.2432767325299</v>
      </c>
      <c r="M45" s="70">
        <v>14285.714285714301</v>
      </c>
      <c r="N45" s="91">
        <f t="shared" si="15"/>
        <v>44694585714285.758</v>
      </c>
      <c r="O45" s="91">
        <f t="shared" si="16"/>
        <v>108384800000000.11</v>
      </c>
      <c r="P45" s="81">
        <f t="shared" si="14"/>
        <v>1.0763776628668007</v>
      </c>
    </row>
    <row r="46" spans="1:16">
      <c r="A46" s="48">
        <v>38</v>
      </c>
      <c r="B46" s="297"/>
      <c r="C46" s="299"/>
      <c r="D46" s="300"/>
      <c r="E46" s="102">
        <v>2022</v>
      </c>
      <c r="F46" s="88">
        <v>31985952000</v>
      </c>
      <c r="G46" s="90">
        <v>3850</v>
      </c>
      <c r="H46" s="91">
        <f t="shared" si="9"/>
        <v>123145915200000</v>
      </c>
      <c r="I46" s="88">
        <v>4254969000</v>
      </c>
      <c r="J46" s="92">
        <f t="shared" si="10"/>
        <v>123150170169000</v>
      </c>
      <c r="K46" s="92">
        <v>10782307000</v>
      </c>
      <c r="L46" s="93">
        <f t="shared" si="11"/>
        <v>11421.504708500695</v>
      </c>
      <c r="M46" s="70">
        <v>15625</v>
      </c>
      <c r="N46" s="91">
        <f t="shared" si="15"/>
        <v>66483890625000</v>
      </c>
      <c r="O46" s="91">
        <f t="shared" si="16"/>
        <v>168473546875000</v>
      </c>
      <c r="P46" s="81">
        <f t="shared" si="14"/>
        <v>1.125576147368091</v>
      </c>
    </row>
    <row r="47" spans="1:16">
      <c r="A47" s="48">
        <v>39</v>
      </c>
      <c r="B47" s="297"/>
      <c r="C47" s="299"/>
      <c r="D47" s="300"/>
      <c r="E47" s="155">
        <v>2023</v>
      </c>
      <c r="F47" s="88">
        <v>31985962000</v>
      </c>
      <c r="G47" s="90">
        <v>2380</v>
      </c>
      <c r="H47" s="91">
        <f t="shared" si="9"/>
        <v>76126589560000</v>
      </c>
      <c r="I47" s="88">
        <v>3063961000</v>
      </c>
      <c r="J47" s="92">
        <f t="shared" si="10"/>
        <v>76129653521000</v>
      </c>
      <c r="K47" s="92">
        <v>10472711000</v>
      </c>
      <c r="L47" s="93">
        <f t="shared" si="11"/>
        <v>7269.3358501919893</v>
      </c>
      <c r="M47" s="70">
        <v>15384.615384615399</v>
      </c>
      <c r="N47" s="91">
        <f t="shared" si="15"/>
        <v>47137861538461.586</v>
      </c>
      <c r="O47" s="91">
        <f t="shared" si="16"/>
        <v>161118630769230.94</v>
      </c>
      <c r="P47" s="81">
        <f t="shared" si="14"/>
        <v>0.76505398854222129</v>
      </c>
    </row>
    <row r="48" spans="1:16" ht="15" customHeight="1">
      <c r="A48" s="48">
        <v>40</v>
      </c>
      <c r="B48" s="297">
        <v>14</v>
      </c>
      <c r="C48" s="299" t="s">
        <v>198</v>
      </c>
      <c r="D48" s="300" t="s">
        <v>231</v>
      </c>
      <c r="E48" s="97">
        <v>2021</v>
      </c>
      <c r="F48" s="88">
        <v>3333333500</v>
      </c>
      <c r="G48" s="90">
        <v>27000</v>
      </c>
      <c r="H48" s="91">
        <f t="shared" si="9"/>
        <v>90000004500000</v>
      </c>
      <c r="I48" s="88">
        <v>570805817</v>
      </c>
      <c r="J48" s="92">
        <f t="shared" si="10"/>
        <v>90000575305817</v>
      </c>
      <c r="K48" s="92">
        <v>2433712191</v>
      </c>
      <c r="L48" s="93">
        <f t="shared" si="11"/>
        <v>36980.780076889954</v>
      </c>
      <c r="M48" s="70">
        <v>14285.714285714301</v>
      </c>
      <c r="N48" s="91">
        <f t="shared" si="15"/>
        <v>8154368814285.7227</v>
      </c>
      <c r="O48" s="91">
        <f t="shared" si="16"/>
        <v>34767317014285.75</v>
      </c>
      <c r="P48" s="81">
        <f t="shared" si="14"/>
        <v>2.8231794036322815</v>
      </c>
    </row>
    <row r="49" spans="1:16">
      <c r="A49" s="48">
        <v>41</v>
      </c>
      <c r="B49" s="297"/>
      <c r="C49" s="299"/>
      <c r="D49" s="300"/>
      <c r="E49" s="102">
        <v>2022</v>
      </c>
      <c r="F49" s="88">
        <v>33333333500</v>
      </c>
      <c r="G49" s="90">
        <v>21000</v>
      </c>
      <c r="H49" s="91">
        <f t="shared" si="9"/>
        <v>700000003500000</v>
      </c>
      <c r="I49" s="88">
        <v>1950168318</v>
      </c>
      <c r="J49" s="92">
        <f t="shared" si="10"/>
        <v>700001953668318</v>
      </c>
      <c r="K49" s="92">
        <v>3945458865</v>
      </c>
      <c r="L49" s="93">
        <f t="shared" si="11"/>
        <v>177419.65576628005</v>
      </c>
      <c r="M49" s="70">
        <v>15625</v>
      </c>
      <c r="N49" s="91">
        <f t="shared" si="15"/>
        <v>30471379968750</v>
      </c>
      <c r="O49" s="91">
        <f t="shared" si="16"/>
        <v>61647794765625</v>
      </c>
      <c r="P49" s="81">
        <f t="shared" si="14"/>
        <v>11.849108086443071</v>
      </c>
    </row>
    <row r="50" spans="1:16">
      <c r="A50" s="48">
        <v>42</v>
      </c>
      <c r="B50" s="297"/>
      <c r="C50" s="299"/>
      <c r="D50" s="300"/>
      <c r="E50" s="155">
        <v>2023</v>
      </c>
      <c r="F50" s="88">
        <v>33333333500</v>
      </c>
      <c r="G50" s="90">
        <v>19900</v>
      </c>
      <c r="H50" s="91">
        <f t="shared" si="9"/>
        <v>663333336650000</v>
      </c>
      <c r="I50" s="88">
        <v>1465501614</v>
      </c>
      <c r="J50" s="92">
        <f t="shared" si="10"/>
        <v>663334802151614</v>
      </c>
      <c r="K50" s="92">
        <v>3444319816</v>
      </c>
      <c r="L50" s="93">
        <f t="shared" si="11"/>
        <v>192588.03989983897</v>
      </c>
      <c r="M50" s="70">
        <v>15384.615384615399</v>
      </c>
      <c r="N50" s="91">
        <f t="shared" si="15"/>
        <v>22546178676923.098</v>
      </c>
      <c r="O50" s="91">
        <f t="shared" si="16"/>
        <v>52989535630769.281</v>
      </c>
      <c r="P50" s="81">
        <f t="shared" si="14"/>
        <v>12.943678542611259</v>
      </c>
    </row>
    <row r="51" spans="1:16" ht="15" customHeight="1">
      <c r="A51" s="48">
        <v>43</v>
      </c>
      <c r="B51" s="297">
        <v>15</v>
      </c>
      <c r="C51" s="299" t="s">
        <v>199</v>
      </c>
      <c r="D51" s="300" t="s">
        <v>232</v>
      </c>
      <c r="E51" s="97">
        <v>2021</v>
      </c>
      <c r="F51" s="88">
        <v>7298500000</v>
      </c>
      <c r="G51" s="90">
        <v>276</v>
      </c>
      <c r="H51" s="91">
        <f t="shared" si="9"/>
        <v>2014386000000</v>
      </c>
      <c r="I51" s="88">
        <v>3456723000000</v>
      </c>
      <c r="J51" s="92">
        <f t="shared" si="10"/>
        <v>5471109000000</v>
      </c>
      <c r="K51" s="92">
        <v>7234857000000</v>
      </c>
      <c r="L51" s="93">
        <f t="shared" si="11"/>
        <v>0.75621522305140243</v>
      </c>
      <c r="M51" s="70"/>
      <c r="N51" s="91">
        <f>I51</f>
        <v>3456723000000</v>
      </c>
      <c r="O51" s="91">
        <f>K51</f>
        <v>7234857000000</v>
      </c>
      <c r="P51" s="81">
        <f t="shared" si="14"/>
        <v>0.75621522305140243</v>
      </c>
    </row>
    <row r="52" spans="1:16">
      <c r="A52" s="48">
        <v>44</v>
      </c>
      <c r="B52" s="297"/>
      <c r="C52" s="299"/>
      <c r="D52" s="300"/>
      <c r="E52" s="102">
        <v>2022</v>
      </c>
      <c r="F52" s="88">
        <v>7298500000</v>
      </c>
      <c r="G52" s="90">
        <v>312</v>
      </c>
      <c r="H52" s="91">
        <f t="shared" si="9"/>
        <v>2277132000000</v>
      </c>
      <c r="I52" s="88">
        <v>4718878000000</v>
      </c>
      <c r="J52" s="92">
        <f t="shared" si="10"/>
        <v>6996010000000</v>
      </c>
      <c r="K52" s="92">
        <v>8836089000000</v>
      </c>
      <c r="L52" s="93">
        <f t="shared" si="11"/>
        <v>0.7917541346629714</v>
      </c>
      <c r="M52" s="70"/>
      <c r="N52" s="91">
        <f>I52</f>
        <v>4718878000000</v>
      </c>
      <c r="O52" s="91">
        <f>K52</f>
        <v>8836089000000</v>
      </c>
      <c r="P52" s="81">
        <f t="shared" si="14"/>
        <v>0.7917541346629714</v>
      </c>
    </row>
    <row r="53" spans="1:16">
      <c r="A53" s="48">
        <v>45</v>
      </c>
      <c r="B53" s="297"/>
      <c r="C53" s="299"/>
      <c r="D53" s="300"/>
      <c r="E53" s="155">
        <v>2023</v>
      </c>
      <c r="F53" s="88">
        <v>7298500000</v>
      </c>
      <c r="G53" s="90">
        <v>388</v>
      </c>
      <c r="H53" s="91">
        <f t="shared" si="9"/>
        <v>2831818000000</v>
      </c>
      <c r="I53" s="88">
        <v>5185414000000</v>
      </c>
      <c r="J53" s="92">
        <f t="shared" si="10"/>
        <v>8017232000000</v>
      </c>
      <c r="K53" s="92">
        <v>9601482000000</v>
      </c>
      <c r="L53" s="93">
        <f t="shared" si="11"/>
        <v>0.83499943029628132</v>
      </c>
      <c r="M53" s="70"/>
      <c r="N53" s="91">
        <f>I53</f>
        <v>5185414000000</v>
      </c>
      <c r="O53" s="91">
        <f>K53</f>
        <v>9601482000000</v>
      </c>
      <c r="P53" s="81">
        <f t="shared" si="14"/>
        <v>0.83499943029628132</v>
      </c>
    </row>
    <row r="54" spans="1:16" ht="15" customHeight="1">
      <c r="A54" s="48">
        <v>46</v>
      </c>
      <c r="B54" s="297">
        <v>16</v>
      </c>
      <c r="C54" s="299" t="s">
        <v>200</v>
      </c>
      <c r="D54" s="300" t="s">
        <v>233</v>
      </c>
      <c r="E54" s="97">
        <v>2021</v>
      </c>
      <c r="F54" s="88">
        <v>5210192000</v>
      </c>
      <c r="G54" s="90">
        <v>1545</v>
      </c>
      <c r="H54" s="91">
        <f t="shared" si="9"/>
        <v>8049746640000</v>
      </c>
      <c r="I54" s="88">
        <v>2807763436</v>
      </c>
      <c r="J54" s="92">
        <f t="shared" si="10"/>
        <v>8052554403436</v>
      </c>
      <c r="K54" s="92">
        <v>3691477101</v>
      </c>
      <c r="L54" s="93">
        <f t="shared" si="11"/>
        <v>2181.3908587580318</v>
      </c>
      <c r="M54" s="70">
        <v>14285.714285714301</v>
      </c>
      <c r="N54" s="91">
        <f t="shared" ref="N54:N92" si="17">M54*I54</f>
        <v>40110906228571.469</v>
      </c>
      <c r="O54" s="91">
        <f t="shared" ref="O54:O92" si="18">K54*M54</f>
        <v>52735387157142.914</v>
      </c>
      <c r="P54" s="81">
        <f t="shared" si="14"/>
        <v>0.91325114813437369</v>
      </c>
    </row>
    <row r="55" spans="1:16">
      <c r="A55" s="48">
        <v>47</v>
      </c>
      <c r="B55" s="297"/>
      <c r="C55" s="299"/>
      <c r="D55" s="300"/>
      <c r="E55" s="102">
        <v>2022</v>
      </c>
      <c r="F55" s="88">
        <v>5210192000</v>
      </c>
      <c r="G55" s="90">
        <v>2730</v>
      </c>
      <c r="H55" s="91">
        <f t="shared" si="9"/>
        <v>14223824160000</v>
      </c>
      <c r="I55" s="88">
        <v>2253698079</v>
      </c>
      <c r="J55" s="92">
        <f t="shared" si="10"/>
        <v>14226077858079</v>
      </c>
      <c r="K55" s="92">
        <v>3593872042</v>
      </c>
      <c r="L55" s="93">
        <f t="shared" si="11"/>
        <v>3958.4263690596363</v>
      </c>
      <c r="M55" s="70">
        <v>15625</v>
      </c>
      <c r="N55" s="91">
        <f t="shared" si="17"/>
        <v>35214032484375</v>
      </c>
      <c r="O55" s="91">
        <f t="shared" si="18"/>
        <v>56154250656250</v>
      </c>
      <c r="P55" s="81">
        <f t="shared" si="14"/>
        <v>0.88039384492921802</v>
      </c>
    </row>
    <row r="56" spans="1:16">
      <c r="A56" s="48">
        <v>48</v>
      </c>
      <c r="B56" s="297"/>
      <c r="C56" s="299"/>
      <c r="D56" s="300"/>
      <c r="E56" s="155">
        <v>2023</v>
      </c>
      <c r="F56" s="88">
        <v>5210192000</v>
      </c>
      <c r="G56" s="90">
        <v>1435</v>
      </c>
      <c r="H56" s="91">
        <f t="shared" si="9"/>
        <v>7476625520000</v>
      </c>
      <c r="I56" s="88">
        <v>1735964940</v>
      </c>
      <c r="J56" s="92">
        <f t="shared" si="10"/>
        <v>7478361484940</v>
      </c>
      <c r="K56" s="92">
        <v>3113102390</v>
      </c>
      <c r="L56" s="93">
        <f t="shared" si="11"/>
        <v>2402.2214974239891</v>
      </c>
      <c r="M56" s="70">
        <v>15384.615384615399</v>
      </c>
      <c r="N56" s="91">
        <f t="shared" si="17"/>
        <v>26707152923076.949</v>
      </c>
      <c r="O56" s="91">
        <f t="shared" si="18"/>
        <v>47893882923076.969</v>
      </c>
      <c r="P56" s="81">
        <f t="shared" si="14"/>
        <v>0.71373996754408053</v>
      </c>
    </row>
    <row r="57" spans="1:16" ht="15" customHeight="1">
      <c r="A57" s="48">
        <v>49</v>
      </c>
      <c r="B57" s="297">
        <v>17</v>
      </c>
      <c r="C57" s="299" t="s">
        <v>201</v>
      </c>
      <c r="D57" s="300" t="s">
        <v>234</v>
      </c>
      <c r="E57" s="97">
        <v>2021</v>
      </c>
      <c r="F57" s="88">
        <v>770552320</v>
      </c>
      <c r="G57" s="90">
        <v>49000</v>
      </c>
      <c r="H57" s="91">
        <f t="shared" si="9"/>
        <v>37757063680000</v>
      </c>
      <c r="I57" s="88">
        <v>1259863437</v>
      </c>
      <c r="J57" s="92">
        <f t="shared" si="10"/>
        <v>37758323543437</v>
      </c>
      <c r="K57" s="92">
        <v>3081120556</v>
      </c>
      <c r="L57" s="93">
        <f t="shared" si="11"/>
        <v>12254.737475269696</v>
      </c>
      <c r="M57" s="70">
        <v>14285.714285714301</v>
      </c>
      <c r="N57" s="91">
        <f t="shared" si="17"/>
        <v>17998049100000.02</v>
      </c>
      <c r="O57" s="91">
        <f t="shared" si="18"/>
        <v>44016007942857.187</v>
      </c>
      <c r="P57" s="81">
        <f t="shared" si="14"/>
        <v>1.2667008069514814</v>
      </c>
    </row>
    <row r="58" spans="1:16">
      <c r="A58" s="48">
        <v>50</v>
      </c>
      <c r="B58" s="297"/>
      <c r="C58" s="299"/>
      <c r="D58" s="300"/>
      <c r="E58" s="102">
        <v>2022</v>
      </c>
      <c r="F58" s="88">
        <v>770552320</v>
      </c>
      <c r="G58" s="90">
        <v>39800</v>
      </c>
      <c r="H58" s="91">
        <f t="shared" si="9"/>
        <v>30667982336000</v>
      </c>
      <c r="I58" s="88">
        <v>3439195930</v>
      </c>
      <c r="J58" s="92">
        <f t="shared" si="10"/>
        <v>30671421531930</v>
      </c>
      <c r="K58" s="92">
        <v>6497181277</v>
      </c>
      <c r="L58" s="93">
        <f t="shared" si="11"/>
        <v>4720.7273776563279</v>
      </c>
      <c r="M58" s="70">
        <v>15625</v>
      </c>
      <c r="N58" s="91">
        <f t="shared" si="17"/>
        <v>53737436406250</v>
      </c>
      <c r="O58" s="91">
        <f t="shared" si="18"/>
        <v>101518457453125</v>
      </c>
      <c r="P58" s="81">
        <f t="shared" si="14"/>
        <v>0.83142928743990474</v>
      </c>
    </row>
    <row r="59" spans="1:16">
      <c r="A59" s="48">
        <v>51</v>
      </c>
      <c r="B59" s="297"/>
      <c r="C59" s="299"/>
      <c r="D59" s="300"/>
      <c r="E59" s="155">
        <v>2023</v>
      </c>
      <c r="F59" s="88">
        <v>616446993</v>
      </c>
      <c r="G59" s="90">
        <v>80000</v>
      </c>
      <c r="H59" s="91">
        <f t="shared" si="9"/>
        <v>49315759440000</v>
      </c>
      <c r="I59" s="88">
        <v>1342457831</v>
      </c>
      <c r="J59" s="92">
        <f t="shared" si="10"/>
        <v>49317101897831</v>
      </c>
      <c r="K59" s="92">
        <v>3063273017</v>
      </c>
      <c r="L59" s="93">
        <f t="shared" si="11"/>
        <v>16099.479747361676</v>
      </c>
      <c r="M59" s="70">
        <v>15384.615384615399</v>
      </c>
      <c r="N59" s="91">
        <f t="shared" si="17"/>
        <v>20653197400000.02</v>
      </c>
      <c r="O59" s="91">
        <f t="shared" si="18"/>
        <v>47127277184615.43</v>
      </c>
      <c r="P59" s="81">
        <f t="shared" si="14"/>
        <v>1.4846806567225401</v>
      </c>
    </row>
    <row r="60" spans="1:16" ht="15" customHeight="1">
      <c r="A60" s="48">
        <v>52</v>
      </c>
      <c r="B60" s="297">
        <v>18</v>
      </c>
      <c r="C60" s="299" t="s">
        <v>316</v>
      </c>
      <c r="D60" s="300" t="s">
        <v>235</v>
      </c>
      <c r="E60" s="97">
        <v>2021</v>
      </c>
      <c r="F60" s="88">
        <v>44693066193</v>
      </c>
      <c r="G60" s="90">
        <v>50</v>
      </c>
      <c r="H60" s="91">
        <f t="shared" si="9"/>
        <v>2234653309650</v>
      </c>
      <c r="I60" s="88">
        <v>547943055</v>
      </c>
      <c r="J60" s="92">
        <f t="shared" si="10"/>
        <v>2235201252705</v>
      </c>
      <c r="K60" s="92">
        <v>953520745</v>
      </c>
      <c r="L60" s="93">
        <f t="shared" si="11"/>
        <v>2344.1558712023616</v>
      </c>
      <c r="M60" s="70">
        <v>14285.714285714301</v>
      </c>
      <c r="N60" s="91">
        <f t="shared" si="17"/>
        <v>7827757928571.4365</v>
      </c>
      <c r="O60" s="91">
        <f t="shared" si="18"/>
        <v>13621724928571.443</v>
      </c>
      <c r="P60" s="81">
        <f t="shared" si="14"/>
        <v>0.7387031591803489</v>
      </c>
    </row>
    <row r="61" spans="1:16">
      <c r="A61" s="48">
        <v>53</v>
      </c>
      <c r="B61" s="297"/>
      <c r="C61" s="299"/>
      <c r="D61" s="300"/>
      <c r="E61" s="102">
        <v>2022</v>
      </c>
      <c r="F61" s="88">
        <v>57918360917</v>
      </c>
      <c r="G61" s="90">
        <v>158</v>
      </c>
      <c r="H61" s="91">
        <f t="shared" si="9"/>
        <v>9151101024886</v>
      </c>
      <c r="I61" s="88">
        <v>594071261</v>
      </c>
      <c r="J61" s="92">
        <f t="shared" si="10"/>
        <v>9151695096147</v>
      </c>
      <c r="K61" s="92">
        <v>1130280124</v>
      </c>
      <c r="L61" s="93">
        <f t="shared" si="11"/>
        <v>8096.8380331768094</v>
      </c>
      <c r="M61" s="70">
        <v>15625</v>
      </c>
      <c r="N61" s="91">
        <f t="shared" si="17"/>
        <v>9282363453125</v>
      </c>
      <c r="O61" s="91">
        <f t="shared" si="18"/>
        <v>17660626937500</v>
      </c>
      <c r="P61" s="81">
        <f t="shared" si="14"/>
        <v>1.043760481620841</v>
      </c>
    </row>
    <row r="62" spans="1:16">
      <c r="A62" s="48">
        <v>54</v>
      </c>
      <c r="B62" s="297"/>
      <c r="C62" s="299"/>
      <c r="D62" s="300"/>
      <c r="E62" s="155">
        <v>2023</v>
      </c>
      <c r="F62" s="88">
        <v>63710196917</v>
      </c>
      <c r="G62" s="90">
        <v>105</v>
      </c>
      <c r="H62" s="91">
        <f t="shared" si="9"/>
        <v>6689570676285</v>
      </c>
      <c r="I62" s="88">
        <v>1183610395</v>
      </c>
      <c r="J62" s="92">
        <f t="shared" si="10"/>
        <v>6690754286680</v>
      </c>
      <c r="K62" s="92">
        <v>1757386840</v>
      </c>
      <c r="L62" s="93">
        <f t="shared" si="11"/>
        <v>3807.2177020968247</v>
      </c>
      <c r="M62" s="70">
        <v>15384.615384615399</v>
      </c>
      <c r="N62" s="91">
        <f t="shared" si="17"/>
        <v>18209390692307.711</v>
      </c>
      <c r="O62" s="91">
        <f t="shared" si="18"/>
        <v>27036720615384.641</v>
      </c>
      <c r="P62" s="81">
        <f t="shared" si="14"/>
        <v>0.92093126687947924</v>
      </c>
    </row>
    <row r="63" spans="1:16" ht="15" customHeight="1">
      <c r="A63" s="48">
        <v>55</v>
      </c>
      <c r="B63" s="297">
        <v>19</v>
      </c>
      <c r="C63" s="299" t="s">
        <v>203</v>
      </c>
      <c r="D63" s="300" t="s">
        <v>236</v>
      </c>
      <c r="E63" s="97">
        <v>2021</v>
      </c>
      <c r="F63" s="88">
        <v>2703620000</v>
      </c>
      <c r="G63" s="90">
        <v>10325</v>
      </c>
      <c r="H63" s="91">
        <f t="shared" si="9"/>
        <v>27914876500000</v>
      </c>
      <c r="I63" s="88">
        <v>223950846</v>
      </c>
      <c r="J63" s="92">
        <f t="shared" si="10"/>
        <v>27915100450846</v>
      </c>
      <c r="K63" s="92">
        <v>874621599</v>
      </c>
      <c r="L63" s="93">
        <f t="shared" si="11"/>
        <v>31916.774617460596</v>
      </c>
      <c r="M63" s="70">
        <v>14285.714285714301</v>
      </c>
      <c r="N63" s="91">
        <f t="shared" si="17"/>
        <v>3199297800000.0034</v>
      </c>
      <c r="O63" s="91">
        <f t="shared" si="18"/>
        <v>12494594271428.584</v>
      </c>
      <c r="P63" s="81">
        <f t="shared" si="14"/>
        <v>2.4902108563179883</v>
      </c>
    </row>
    <row r="64" spans="1:16">
      <c r="A64" s="48">
        <v>56</v>
      </c>
      <c r="B64" s="297"/>
      <c r="C64" s="299"/>
      <c r="D64" s="300"/>
      <c r="E64" s="102">
        <v>2022</v>
      </c>
      <c r="F64" s="88">
        <v>13316246500</v>
      </c>
      <c r="G64" s="90">
        <v>1645</v>
      </c>
      <c r="H64" s="91">
        <f t="shared" si="9"/>
        <v>21905225492500</v>
      </c>
      <c r="I64" s="88">
        <v>286533351</v>
      </c>
      <c r="J64" s="92">
        <f t="shared" si="10"/>
        <v>21905512025851</v>
      </c>
      <c r="K64" s="92">
        <v>1278805856</v>
      </c>
      <c r="L64" s="93">
        <f t="shared" si="11"/>
        <v>17129.661960080201</v>
      </c>
      <c r="M64" s="70">
        <v>15625</v>
      </c>
      <c r="N64" s="91">
        <f t="shared" si="17"/>
        <v>4477083609375</v>
      </c>
      <c r="O64" s="91">
        <f t="shared" si="18"/>
        <v>19981341500000</v>
      </c>
      <c r="P64" s="81">
        <f t="shared" si="14"/>
        <v>1.3203472400426668</v>
      </c>
    </row>
    <row r="65" spans="1:16">
      <c r="A65" s="48">
        <v>57</v>
      </c>
      <c r="B65" s="297"/>
      <c r="C65" s="299"/>
      <c r="D65" s="300"/>
      <c r="E65" s="155">
        <v>2023</v>
      </c>
      <c r="F65" s="88">
        <v>13316246500</v>
      </c>
      <c r="G65" s="90">
        <v>1335</v>
      </c>
      <c r="H65" s="91">
        <f t="shared" si="9"/>
        <v>17777189077500</v>
      </c>
      <c r="I65" s="88">
        <v>458386742</v>
      </c>
      <c r="J65" s="92">
        <f t="shared" si="10"/>
        <v>17777647464242</v>
      </c>
      <c r="K65" s="92">
        <v>1633107192</v>
      </c>
      <c r="L65" s="93">
        <f t="shared" si="11"/>
        <v>10885.781136307678</v>
      </c>
      <c r="M65" s="70">
        <v>15384.615384615399</v>
      </c>
      <c r="N65" s="91">
        <f t="shared" si="17"/>
        <v>7052103723076.9297</v>
      </c>
      <c r="O65" s="91">
        <f t="shared" si="18"/>
        <v>25124726030769.254</v>
      </c>
      <c r="P65" s="81">
        <f t="shared" si="14"/>
        <v>0.98824133525553592</v>
      </c>
    </row>
    <row r="66" spans="1:16" ht="15" customHeight="1">
      <c r="A66" s="48">
        <v>58</v>
      </c>
      <c r="B66" s="297">
        <v>20</v>
      </c>
      <c r="C66" s="299" t="s">
        <v>204</v>
      </c>
      <c r="D66" s="300" t="s">
        <v>237</v>
      </c>
      <c r="E66" s="97">
        <v>2021</v>
      </c>
      <c r="F66" s="88">
        <v>4346087057</v>
      </c>
      <c r="G66" s="90">
        <v>192</v>
      </c>
      <c r="H66" s="91">
        <f t="shared" si="9"/>
        <v>834448714944</v>
      </c>
      <c r="I66" s="88">
        <v>42115895</v>
      </c>
      <c r="J66" s="92">
        <f t="shared" si="10"/>
        <v>834490830839</v>
      </c>
      <c r="K66" s="92">
        <v>196081516</v>
      </c>
      <c r="L66" s="93">
        <f t="shared" si="11"/>
        <v>4255.8362861647802</v>
      </c>
      <c r="M66" s="70">
        <v>14285.714285714301</v>
      </c>
      <c r="N66" s="91">
        <f t="shared" si="17"/>
        <v>601655642857.14343</v>
      </c>
      <c r="O66" s="91">
        <f t="shared" si="18"/>
        <v>2801164514285.7173</v>
      </c>
      <c r="P66" s="81">
        <f t="shared" si="14"/>
        <v>0.51268119043959215</v>
      </c>
    </row>
    <row r="67" spans="1:16">
      <c r="A67" s="48">
        <v>59</v>
      </c>
      <c r="B67" s="297"/>
      <c r="C67" s="299"/>
      <c r="D67" s="300"/>
      <c r="E67" s="102">
        <v>2022</v>
      </c>
      <c r="F67" s="94">
        <v>4358812057</v>
      </c>
      <c r="G67" s="90">
        <v>326</v>
      </c>
      <c r="H67" s="91">
        <f t="shared" si="9"/>
        <v>1420972730582</v>
      </c>
      <c r="I67" s="88">
        <v>33837309</v>
      </c>
      <c r="J67" s="92">
        <f t="shared" si="10"/>
        <v>1421006567891</v>
      </c>
      <c r="K67" s="92">
        <v>189445736</v>
      </c>
      <c r="L67" s="93">
        <f t="shared" si="11"/>
        <v>7500.8632967648318</v>
      </c>
      <c r="M67" s="70">
        <v>15625</v>
      </c>
      <c r="N67" s="91">
        <f t="shared" si="17"/>
        <v>528707953125</v>
      </c>
      <c r="O67" s="91">
        <f t="shared" si="18"/>
        <v>2960089625000</v>
      </c>
      <c r="P67" s="81">
        <f t="shared" si="14"/>
        <v>0.65865596340077037</v>
      </c>
    </row>
    <row r="68" spans="1:16">
      <c r="A68" s="48">
        <v>60</v>
      </c>
      <c r="B68" s="297"/>
      <c r="C68" s="299"/>
      <c r="D68" s="300"/>
      <c r="E68" s="155">
        <v>2023</v>
      </c>
      <c r="F68" s="88">
        <v>4364337057</v>
      </c>
      <c r="G68" s="90">
        <v>400</v>
      </c>
      <c r="H68" s="91">
        <f t="shared" si="9"/>
        <v>1745734822800</v>
      </c>
      <c r="I68" s="88">
        <v>32875918</v>
      </c>
      <c r="J68" s="92">
        <f t="shared" si="10"/>
        <v>1745767698718</v>
      </c>
      <c r="K68" s="92">
        <v>194795420</v>
      </c>
      <c r="L68" s="93">
        <f t="shared" si="11"/>
        <v>8962.0572122178237</v>
      </c>
      <c r="M68" s="70">
        <v>15384.615384615399</v>
      </c>
      <c r="N68" s="91">
        <f t="shared" si="17"/>
        <v>505783353846.15436</v>
      </c>
      <c r="O68" s="91">
        <f t="shared" si="18"/>
        <v>2996852615384.6182</v>
      </c>
      <c r="P68" s="81">
        <f t="shared" si="14"/>
        <v>0.75129426288359291</v>
      </c>
    </row>
    <row r="69" spans="1:16" ht="15" customHeight="1">
      <c r="A69" s="48">
        <v>61</v>
      </c>
      <c r="B69" s="297">
        <v>21</v>
      </c>
      <c r="C69" s="299" t="s">
        <v>205</v>
      </c>
      <c r="D69" s="300" t="s">
        <v>238</v>
      </c>
      <c r="E69" s="97">
        <v>2021</v>
      </c>
      <c r="F69" s="88">
        <v>2753000000</v>
      </c>
      <c r="G69" s="90">
        <v>1420</v>
      </c>
      <c r="H69" s="91">
        <f t="shared" si="9"/>
        <v>3909260000000</v>
      </c>
      <c r="I69" s="88">
        <v>679815042</v>
      </c>
      <c r="J69" s="92">
        <f t="shared" si="10"/>
        <v>3909939815042</v>
      </c>
      <c r="K69" s="92">
        <v>1036704159</v>
      </c>
      <c r="L69" s="93">
        <f t="shared" si="11"/>
        <v>3771.509722516701</v>
      </c>
      <c r="M69" s="70">
        <v>14285.714285714301</v>
      </c>
      <c r="N69" s="91">
        <f t="shared" si="17"/>
        <v>9711643457142.8672</v>
      </c>
      <c r="O69" s="91">
        <f t="shared" si="18"/>
        <v>14810059414285.73</v>
      </c>
      <c r="P69" s="81">
        <f t="shared" si="14"/>
        <v>0.91970619942308884</v>
      </c>
    </row>
    <row r="70" spans="1:16">
      <c r="A70" s="48">
        <v>62</v>
      </c>
      <c r="B70" s="297"/>
      <c r="C70" s="299"/>
      <c r="D70" s="300"/>
      <c r="E70" s="102">
        <v>2022</v>
      </c>
      <c r="F70" s="88">
        <v>2753000000</v>
      </c>
      <c r="G70" s="90">
        <v>3280</v>
      </c>
      <c r="H70" s="91">
        <f t="shared" si="9"/>
        <v>9029840000000</v>
      </c>
      <c r="I70" s="88">
        <v>1365057189</v>
      </c>
      <c r="J70" s="92">
        <f t="shared" si="10"/>
        <v>9031205057189</v>
      </c>
      <c r="K70" s="92">
        <v>1982578564</v>
      </c>
      <c r="L70" s="93">
        <f t="shared" si="11"/>
        <v>4555.2823081915458</v>
      </c>
      <c r="M70" s="70">
        <v>15625</v>
      </c>
      <c r="N70" s="91">
        <f t="shared" si="17"/>
        <v>21329018578125</v>
      </c>
      <c r="O70" s="91">
        <f t="shared" si="18"/>
        <v>30977790062500</v>
      </c>
      <c r="P70" s="81">
        <f t="shared" si="14"/>
        <v>0.98002015369313755</v>
      </c>
    </row>
    <row r="71" spans="1:16">
      <c r="A71" s="48">
        <v>63</v>
      </c>
      <c r="B71" s="297"/>
      <c r="C71" s="299"/>
      <c r="D71" s="300"/>
      <c r="E71" s="155">
        <v>2023</v>
      </c>
      <c r="F71" s="88">
        <v>2753000000</v>
      </c>
      <c r="G71" s="90">
        <v>3400</v>
      </c>
      <c r="H71" s="91">
        <f t="shared" si="9"/>
        <v>9360200000000</v>
      </c>
      <c r="I71" s="88">
        <v>1397760928</v>
      </c>
      <c r="J71" s="92">
        <f t="shared" si="10"/>
        <v>9361597760928</v>
      </c>
      <c r="K71" s="92">
        <v>2156687895</v>
      </c>
      <c r="L71" s="93">
        <f t="shared" si="11"/>
        <v>4340.7290329915813</v>
      </c>
      <c r="M71" s="70">
        <v>15384.615384615399</v>
      </c>
      <c r="N71" s="91">
        <f t="shared" si="17"/>
        <v>21504014276923.098</v>
      </c>
      <c r="O71" s="91">
        <f t="shared" si="18"/>
        <v>33179813769230.801</v>
      </c>
      <c r="P71" s="81">
        <f t="shared" si="14"/>
        <v>0.93021059405538109</v>
      </c>
    </row>
    <row r="72" spans="1:16" ht="15" customHeight="1">
      <c r="A72" s="48">
        <v>64</v>
      </c>
      <c r="B72" s="297">
        <v>22</v>
      </c>
      <c r="C72" s="299" t="s">
        <v>206</v>
      </c>
      <c r="D72" s="300" t="s">
        <v>239</v>
      </c>
      <c r="E72" s="97">
        <v>2021</v>
      </c>
      <c r="F72" s="88">
        <v>5882353000</v>
      </c>
      <c r="G72" s="90">
        <v>7950</v>
      </c>
      <c r="H72" s="91">
        <f t="shared" si="9"/>
        <v>46764706350000</v>
      </c>
      <c r="I72" s="88">
        <v>512702894</v>
      </c>
      <c r="J72" s="92">
        <f t="shared" si="10"/>
        <v>46765219052894</v>
      </c>
      <c r="K72" s="92">
        <v>829026937</v>
      </c>
      <c r="L72" s="93">
        <f t="shared" si="11"/>
        <v>56409.770256830627</v>
      </c>
      <c r="M72" s="70">
        <v>14285.714285714301</v>
      </c>
      <c r="N72" s="91">
        <f t="shared" si="17"/>
        <v>7324327057142.8652</v>
      </c>
      <c r="O72" s="91">
        <f t="shared" si="18"/>
        <v>11843241957142.869</v>
      </c>
      <c r="P72" s="81">
        <f t="shared" si="14"/>
        <v>4.5670799940484885</v>
      </c>
    </row>
    <row r="73" spans="1:16">
      <c r="A73" s="48">
        <v>65</v>
      </c>
      <c r="B73" s="297"/>
      <c r="C73" s="299"/>
      <c r="D73" s="300"/>
      <c r="E73" s="102">
        <v>2022</v>
      </c>
      <c r="F73" s="88">
        <v>5882353000</v>
      </c>
      <c r="G73" s="90">
        <v>7050</v>
      </c>
      <c r="H73" s="91">
        <f t="shared" si="9"/>
        <v>41470588650000</v>
      </c>
      <c r="I73" s="88">
        <v>570842165</v>
      </c>
      <c r="J73" s="92">
        <f t="shared" si="10"/>
        <v>41471159492165</v>
      </c>
      <c r="K73" s="92">
        <v>1129086804</v>
      </c>
      <c r="L73" s="93">
        <f t="shared" si="11"/>
        <v>36729.823911895619</v>
      </c>
      <c r="M73" s="70">
        <v>15625</v>
      </c>
      <c r="N73" s="91">
        <f t="shared" si="17"/>
        <v>8919408828125</v>
      </c>
      <c r="O73" s="91">
        <f t="shared" si="18"/>
        <v>17641981312500</v>
      </c>
      <c r="P73" s="81">
        <f t="shared" ref="P73:P104" si="19">(H73+N73)/O73</f>
        <v>2.8562550081844726</v>
      </c>
    </row>
    <row r="74" spans="1:16">
      <c r="A74" s="48">
        <v>66</v>
      </c>
      <c r="B74" s="297"/>
      <c r="C74" s="299"/>
      <c r="D74" s="300"/>
      <c r="E74" s="155">
        <v>2023</v>
      </c>
      <c r="F74" s="88">
        <v>5882353000</v>
      </c>
      <c r="G74" s="90">
        <v>5800</v>
      </c>
      <c r="H74" s="91">
        <f t="shared" si="9"/>
        <v>34117647400000</v>
      </c>
      <c r="I74" s="88">
        <v>648930158</v>
      </c>
      <c r="J74" s="92">
        <f t="shared" si="10"/>
        <v>34118296330158</v>
      </c>
      <c r="K74" s="92">
        <v>1312042245</v>
      </c>
      <c r="L74" s="93">
        <f t="shared" si="11"/>
        <v>26003.961732312971</v>
      </c>
      <c r="M74" s="70">
        <v>15384.615384615399</v>
      </c>
      <c r="N74" s="91">
        <f t="shared" si="17"/>
        <v>9983540892307.7012</v>
      </c>
      <c r="O74" s="91">
        <f t="shared" si="18"/>
        <v>20185265307692.328</v>
      </c>
      <c r="P74" s="81">
        <f t="shared" si="19"/>
        <v>2.1848208393625295</v>
      </c>
    </row>
    <row r="75" spans="1:16" ht="15" customHeight="1">
      <c r="A75" s="48">
        <v>67</v>
      </c>
      <c r="B75" s="297">
        <v>23</v>
      </c>
      <c r="C75" s="299" t="s">
        <v>207</v>
      </c>
      <c r="D75" s="300" t="s">
        <v>240</v>
      </c>
      <c r="E75" s="97">
        <v>2021</v>
      </c>
      <c r="F75" s="88">
        <v>1750026639</v>
      </c>
      <c r="G75" s="90">
        <v>1090</v>
      </c>
      <c r="H75" s="91">
        <f t="shared" si="9"/>
        <v>1907529036510</v>
      </c>
      <c r="I75" s="88">
        <v>8532100</v>
      </c>
      <c r="J75" s="92">
        <f t="shared" si="10"/>
        <v>1907537568610</v>
      </c>
      <c r="K75" s="92">
        <v>177639085</v>
      </c>
      <c r="L75" s="93">
        <f t="shared" si="11"/>
        <v>10738.276256095329</v>
      </c>
      <c r="M75" s="70">
        <v>14285.714285714301</v>
      </c>
      <c r="N75" s="91">
        <f t="shared" si="17"/>
        <v>121887142857.14299</v>
      </c>
      <c r="O75" s="91">
        <f t="shared" si="18"/>
        <v>2537701214285.7168</v>
      </c>
      <c r="P75" s="81">
        <f t="shared" si="19"/>
        <v>0.79970650915984998</v>
      </c>
    </row>
    <row r="76" spans="1:16">
      <c r="A76" s="48">
        <v>68</v>
      </c>
      <c r="B76" s="297"/>
      <c r="C76" s="299"/>
      <c r="D76" s="300"/>
      <c r="E76" s="102">
        <v>2022</v>
      </c>
      <c r="F76" s="88">
        <v>1750026639</v>
      </c>
      <c r="G76" s="90">
        <v>1195</v>
      </c>
      <c r="H76" s="91">
        <f t="shared" si="9"/>
        <v>2091281833605</v>
      </c>
      <c r="I76" s="88">
        <v>24885243</v>
      </c>
      <c r="J76" s="92">
        <f t="shared" si="10"/>
        <v>2091306718848</v>
      </c>
      <c r="K76" s="92">
        <v>210993872</v>
      </c>
      <c r="L76" s="93">
        <f t="shared" si="11"/>
        <v>9911.6941123673969</v>
      </c>
      <c r="M76" s="70">
        <v>15625</v>
      </c>
      <c r="N76" s="91">
        <f t="shared" si="17"/>
        <v>388831921875</v>
      </c>
      <c r="O76" s="91">
        <f t="shared" si="18"/>
        <v>3296779250000</v>
      </c>
      <c r="P76" s="81">
        <f t="shared" si="19"/>
        <v>0.75228384050281805</v>
      </c>
    </row>
    <row r="77" spans="1:16">
      <c r="A77" s="48">
        <v>69</v>
      </c>
      <c r="B77" s="297"/>
      <c r="C77" s="299"/>
      <c r="D77" s="300"/>
      <c r="E77" s="155">
        <v>2023</v>
      </c>
      <c r="F77" s="88">
        <v>1750026639</v>
      </c>
      <c r="G77" s="90">
        <v>1210</v>
      </c>
      <c r="H77" s="91">
        <f t="shared" si="9"/>
        <v>2117532233190</v>
      </c>
      <c r="I77" s="88">
        <v>36253325</v>
      </c>
      <c r="J77" s="92">
        <f t="shared" si="10"/>
        <v>2117568486515</v>
      </c>
      <c r="K77" s="92">
        <v>247068111</v>
      </c>
      <c r="L77" s="93">
        <f t="shared" si="11"/>
        <v>8570.7883463560374</v>
      </c>
      <c r="M77" s="70">
        <v>15384.615384615399</v>
      </c>
      <c r="N77" s="91">
        <f t="shared" si="17"/>
        <v>557743461538.46204</v>
      </c>
      <c r="O77" s="91">
        <f t="shared" si="18"/>
        <v>3801047861538.4653</v>
      </c>
      <c r="P77" s="81">
        <f t="shared" si="19"/>
        <v>0.70382583755355566</v>
      </c>
    </row>
    <row r="78" spans="1:16" ht="15" customHeight="1">
      <c r="A78" s="48">
        <v>70</v>
      </c>
      <c r="B78" s="297">
        <v>24</v>
      </c>
      <c r="C78" s="299" t="s">
        <v>208</v>
      </c>
      <c r="D78" s="300" t="s">
        <v>241</v>
      </c>
      <c r="E78" s="97">
        <v>2021</v>
      </c>
      <c r="F78" s="88">
        <v>2616500000</v>
      </c>
      <c r="G78" s="90">
        <v>4090</v>
      </c>
      <c r="H78" s="91">
        <f t="shared" si="9"/>
        <v>10701485000000</v>
      </c>
      <c r="I78" s="88">
        <v>182704693</v>
      </c>
      <c r="J78" s="92">
        <f t="shared" si="10"/>
        <v>10701667704693</v>
      </c>
      <c r="K78" s="92">
        <v>435317386</v>
      </c>
      <c r="L78" s="93">
        <f t="shared" si="11"/>
        <v>24583.598194934028</v>
      </c>
      <c r="M78" s="70">
        <v>14285.714285714301</v>
      </c>
      <c r="N78" s="91">
        <f t="shared" si="17"/>
        <v>2610067042857.1455</v>
      </c>
      <c r="O78" s="91">
        <f t="shared" si="18"/>
        <v>6218819800000.0068</v>
      </c>
      <c r="P78" s="81">
        <f t="shared" si="19"/>
        <v>2.1405270567346446</v>
      </c>
    </row>
    <row r="79" spans="1:16">
      <c r="A79" s="48">
        <v>71</v>
      </c>
      <c r="B79" s="297"/>
      <c r="C79" s="299"/>
      <c r="D79" s="300"/>
      <c r="E79" s="102">
        <v>2022</v>
      </c>
      <c r="F79" s="88">
        <v>2616500000</v>
      </c>
      <c r="G79" s="90">
        <v>4340</v>
      </c>
      <c r="H79" s="91">
        <f t="shared" si="9"/>
        <v>11355610000000</v>
      </c>
      <c r="I79" s="88">
        <v>184353401</v>
      </c>
      <c r="J79" s="92">
        <f t="shared" si="10"/>
        <v>11355794353401</v>
      </c>
      <c r="K79" s="92">
        <v>404831175</v>
      </c>
      <c r="L79" s="93">
        <f t="shared" si="11"/>
        <v>28050.691386109283</v>
      </c>
      <c r="M79" s="70">
        <v>15625</v>
      </c>
      <c r="N79" s="91">
        <f t="shared" si="17"/>
        <v>2880521890625</v>
      </c>
      <c r="O79" s="91">
        <f t="shared" si="18"/>
        <v>6325487109375</v>
      </c>
      <c r="P79" s="81">
        <f t="shared" si="19"/>
        <v>2.2505985143066121</v>
      </c>
    </row>
    <row r="80" spans="1:16">
      <c r="A80" s="48">
        <v>72</v>
      </c>
      <c r="B80" s="297"/>
      <c r="C80" s="299"/>
      <c r="D80" s="300"/>
      <c r="E80" s="155">
        <v>2023</v>
      </c>
      <c r="F80" s="88">
        <v>2616500000</v>
      </c>
      <c r="G80" s="90">
        <v>3860</v>
      </c>
      <c r="H80" s="91">
        <f t="shared" si="9"/>
        <v>10099690000000</v>
      </c>
      <c r="I80" s="88">
        <v>165971113</v>
      </c>
      <c r="J80" s="92">
        <f t="shared" si="10"/>
        <v>10099855971113</v>
      </c>
      <c r="K80" s="92">
        <v>408454573</v>
      </c>
      <c r="L80" s="93">
        <f t="shared" si="11"/>
        <v>24726.999374574269</v>
      </c>
      <c r="M80" s="70">
        <v>15384.615384615399</v>
      </c>
      <c r="N80" s="91">
        <f t="shared" si="17"/>
        <v>2553401738461.541</v>
      </c>
      <c r="O80" s="91">
        <f t="shared" si="18"/>
        <v>6283916507692.3135</v>
      </c>
      <c r="P80" s="81">
        <f t="shared" si="19"/>
        <v>2.0135677682815403</v>
      </c>
    </row>
    <row r="81" spans="1:16" ht="15" customHeight="1">
      <c r="A81" s="48">
        <v>73</v>
      </c>
      <c r="B81" s="297">
        <v>25</v>
      </c>
      <c r="C81" s="299" t="s">
        <v>209</v>
      </c>
      <c r="D81" s="300" t="s">
        <v>242</v>
      </c>
      <c r="E81" s="97">
        <v>2021</v>
      </c>
      <c r="F81" s="88">
        <v>8049964000</v>
      </c>
      <c r="G81" s="90">
        <v>810</v>
      </c>
      <c r="H81" s="91">
        <f t="shared" si="9"/>
        <v>6520470840000</v>
      </c>
      <c r="I81" s="88">
        <v>503876557</v>
      </c>
      <c r="J81" s="92">
        <f t="shared" si="10"/>
        <v>6520974716557</v>
      </c>
      <c r="K81" s="92">
        <v>858101884</v>
      </c>
      <c r="L81" s="93">
        <f t="shared" si="11"/>
        <v>7599.3012463272953</v>
      </c>
      <c r="M81" s="70">
        <v>14285.714285714301</v>
      </c>
      <c r="N81" s="91">
        <f t="shared" si="17"/>
        <v>7198236528571.4365</v>
      </c>
      <c r="O81" s="91">
        <f t="shared" si="18"/>
        <v>12258598342857.156</v>
      </c>
      <c r="P81" s="81">
        <f t="shared" si="19"/>
        <v>1.1191089702816683</v>
      </c>
    </row>
    <row r="82" spans="1:16">
      <c r="A82" s="48">
        <v>74</v>
      </c>
      <c r="B82" s="297"/>
      <c r="C82" s="299"/>
      <c r="D82" s="300"/>
      <c r="E82" s="102">
        <v>2022</v>
      </c>
      <c r="F82" s="88">
        <v>8068271058</v>
      </c>
      <c r="G82" s="90">
        <v>605</v>
      </c>
      <c r="H82" s="91">
        <f t="shared" si="9"/>
        <v>4881303990090</v>
      </c>
      <c r="I82" s="88">
        <v>475619264</v>
      </c>
      <c r="J82" s="92">
        <f t="shared" si="10"/>
        <v>4881779609354</v>
      </c>
      <c r="K82" s="92">
        <v>899329557</v>
      </c>
      <c r="L82" s="93">
        <f t="shared" si="11"/>
        <v>5428.2432633913759</v>
      </c>
      <c r="M82" s="70">
        <v>15625</v>
      </c>
      <c r="N82" s="91">
        <f t="shared" si="17"/>
        <v>7431551000000</v>
      </c>
      <c r="O82" s="91">
        <f t="shared" si="18"/>
        <v>14052024328125</v>
      </c>
      <c r="P82" s="81">
        <f t="shared" si="19"/>
        <v>0.87623353778614887</v>
      </c>
    </row>
    <row r="83" spans="1:16">
      <c r="A83" s="48">
        <v>75</v>
      </c>
      <c r="B83" s="297"/>
      <c r="C83" s="299"/>
      <c r="D83" s="300"/>
      <c r="E83" s="155">
        <v>2023</v>
      </c>
      <c r="F83" s="88">
        <v>8106700622</v>
      </c>
      <c r="G83" s="90">
        <v>304</v>
      </c>
      <c r="H83" s="91">
        <f t="shared" si="9"/>
        <v>2464436989088</v>
      </c>
      <c r="I83" s="88">
        <v>524150083</v>
      </c>
      <c r="J83" s="92">
        <f t="shared" si="10"/>
        <v>2464961139171</v>
      </c>
      <c r="K83" s="92">
        <v>947837728</v>
      </c>
      <c r="L83" s="93">
        <f t="shared" si="11"/>
        <v>2600.615133111688</v>
      </c>
      <c r="M83" s="70">
        <v>15384.615384615399</v>
      </c>
      <c r="N83" s="91">
        <f t="shared" si="17"/>
        <v>8063847430769.2383</v>
      </c>
      <c r="O83" s="91">
        <f t="shared" si="18"/>
        <v>14582118892307.707</v>
      </c>
      <c r="P83" s="81">
        <f t="shared" si="19"/>
        <v>0.72199962828523301</v>
      </c>
    </row>
    <row r="84" spans="1:16" ht="15" customHeight="1">
      <c r="A84" s="48">
        <v>76</v>
      </c>
      <c r="B84" s="297">
        <v>26</v>
      </c>
      <c r="C84" s="299" t="s">
        <v>210</v>
      </c>
      <c r="D84" s="300" t="s">
        <v>243</v>
      </c>
      <c r="E84" s="97">
        <v>2021</v>
      </c>
      <c r="F84" s="88">
        <v>1227271952</v>
      </c>
      <c r="G84" s="90">
        <v>3600</v>
      </c>
      <c r="H84" s="91">
        <f t="shared" si="9"/>
        <v>4418179027200</v>
      </c>
      <c r="I84" s="88">
        <v>57736778</v>
      </c>
      <c r="J84" s="92">
        <f t="shared" si="10"/>
        <v>4418236763978</v>
      </c>
      <c r="K84" s="92">
        <v>257720439</v>
      </c>
      <c r="L84" s="93">
        <f t="shared" si="11"/>
        <v>17143.524902881298</v>
      </c>
      <c r="M84" s="70">
        <v>14285.714285714301</v>
      </c>
      <c r="N84" s="91">
        <f t="shared" si="17"/>
        <v>824811114285.71521</v>
      </c>
      <c r="O84" s="91">
        <f t="shared" si="18"/>
        <v>3681720557142.8608</v>
      </c>
      <c r="P84" s="81">
        <f t="shared" si="19"/>
        <v>1.424059773171501</v>
      </c>
    </row>
    <row r="85" spans="1:16">
      <c r="A85" s="48">
        <v>77</v>
      </c>
      <c r="B85" s="297"/>
      <c r="C85" s="299"/>
      <c r="D85" s="300"/>
      <c r="E85" s="102">
        <v>2022</v>
      </c>
      <c r="F85" s="88">
        <v>1227271952</v>
      </c>
      <c r="G85" s="90">
        <v>7625</v>
      </c>
      <c r="H85" s="91">
        <f t="shared" si="9"/>
        <v>9357948634000</v>
      </c>
      <c r="I85" s="88">
        <v>56282011</v>
      </c>
      <c r="J85" s="92">
        <f t="shared" si="10"/>
        <v>9358004916011</v>
      </c>
      <c r="K85" s="92">
        <v>306547771</v>
      </c>
      <c r="L85" s="93">
        <f t="shared" si="11"/>
        <v>30527.068865919107</v>
      </c>
      <c r="M85" s="70">
        <v>15625</v>
      </c>
      <c r="N85" s="91">
        <f t="shared" si="17"/>
        <v>879406421875</v>
      </c>
      <c r="O85" s="91">
        <f t="shared" si="18"/>
        <v>4789808921875</v>
      </c>
      <c r="P85" s="81">
        <f t="shared" si="19"/>
        <v>2.1373201359079528</v>
      </c>
    </row>
    <row r="86" spans="1:16">
      <c r="A86" s="48">
        <v>78</v>
      </c>
      <c r="B86" s="297"/>
      <c r="C86" s="299"/>
      <c r="D86" s="300"/>
      <c r="E86" s="155">
        <v>2023</v>
      </c>
      <c r="F86" s="88">
        <v>1227271952</v>
      </c>
      <c r="G86" s="90">
        <v>4632</v>
      </c>
      <c r="H86" s="91">
        <f t="shared" si="9"/>
        <v>5684723681664</v>
      </c>
      <c r="I86" s="88">
        <v>56712853</v>
      </c>
      <c r="J86" s="92">
        <f t="shared" si="10"/>
        <v>5684780394517</v>
      </c>
      <c r="K86" s="92">
        <v>229500650</v>
      </c>
      <c r="L86" s="93">
        <f t="shared" si="11"/>
        <v>24770.214788136767</v>
      </c>
      <c r="M86" s="70">
        <v>15384.615384615399</v>
      </c>
      <c r="N86" s="91">
        <f t="shared" si="17"/>
        <v>872505430769.23157</v>
      </c>
      <c r="O86" s="91">
        <f t="shared" si="18"/>
        <v>3530779230769.2344</v>
      </c>
      <c r="P86" s="81">
        <f t="shared" si="19"/>
        <v>1.8571620268097699</v>
      </c>
    </row>
    <row r="87" spans="1:16" ht="15" customHeight="1">
      <c r="A87" s="48">
        <v>79</v>
      </c>
      <c r="B87" s="297">
        <v>27</v>
      </c>
      <c r="C87" s="299" t="s">
        <v>211</v>
      </c>
      <c r="D87" s="300" t="s">
        <v>244</v>
      </c>
      <c r="E87" s="97">
        <v>2021</v>
      </c>
      <c r="F87" s="88">
        <v>2719790000</v>
      </c>
      <c r="G87" s="90">
        <v>980</v>
      </c>
      <c r="H87" s="91">
        <f t="shared" si="9"/>
        <v>2665394200000</v>
      </c>
      <c r="I87" s="88">
        <v>174609148</v>
      </c>
      <c r="J87" s="92">
        <f t="shared" si="10"/>
        <v>2665568809148</v>
      </c>
      <c r="K87" s="92">
        <v>325466330</v>
      </c>
      <c r="L87" s="93">
        <f t="shared" si="11"/>
        <v>8189.9986679052181</v>
      </c>
      <c r="M87" s="70">
        <v>14285.714285714301</v>
      </c>
      <c r="N87" s="91">
        <f t="shared" si="17"/>
        <v>2494416400000.0024</v>
      </c>
      <c r="O87" s="91">
        <f t="shared" si="18"/>
        <v>4649519000000.0049</v>
      </c>
      <c r="P87" s="81">
        <f t="shared" si="19"/>
        <v>1.1097514818199468</v>
      </c>
    </row>
    <row r="88" spans="1:16">
      <c r="A88" s="48">
        <v>80</v>
      </c>
      <c r="B88" s="297"/>
      <c r="C88" s="299"/>
      <c r="D88" s="300"/>
      <c r="E88" s="102">
        <v>2022</v>
      </c>
      <c r="F88" s="88">
        <v>2719790000</v>
      </c>
      <c r="G88" s="90">
        <v>880</v>
      </c>
      <c r="H88" s="91">
        <f t="shared" si="9"/>
        <v>2393415200000</v>
      </c>
      <c r="I88" s="88">
        <v>207105862</v>
      </c>
      <c r="J88" s="92">
        <f t="shared" si="10"/>
        <v>2393622305862</v>
      </c>
      <c r="K88" s="92">
        <v>379305467</v>
      </c>
      <c r="L88" s="93">
        <f t="shared" si="11"/>
        <v>6310.5399581862603</v>
      </c>
      <c r="M88" s="70">
        <v>15625</v>
      </c>
      <c r="N88" s="91">
        <f t="shared" si="17"/>
        <v>3236029093750</v>
      </c>
      <c r="O88" s="91">
        <f t="shared" si="18"/>
        <v>5926647921875</v>
      </c>
      <c r="P88" s="81">
        <f t="shared" si="19"/>
        <v>0.9498529975050426</v>
      </c>
    </row>
    <row r="89" spans="1:16">
      <c r="A89" s="48">
        <v>81</v>
      </c>
      <c r="B89" s="297"/>
      <c r="C89" s="299"/>
      <c r="D89" s="300"/>
      <c r="E89" s="155">
        <v>2023</v>
      </c>
      <c r="F89" s="88">
        <v>2719790000</v>
      </c>
      <c r="G89" s="90">
        <v>1045</v>
      </c>
      <c r="H89" s="91">
        <f t="shared" si="9"/>
        <v>2842180550000</v>
      </c>
      <c r="I89" s="88">
        <v>236710174</v>
      </c>
      <c r="J89" s="92">
        <f t="shared" si="10"/>
        <v>2842417260174</v>
      </c>
      <c r="K89" s="92">
        <v>432180554</v>
      </c>
      <c r="L89" s="93">
        <f t="shared" si="11"/>
        <v>6576.9207657917896</v>
      </c>
      <c r="M89" s="70">
        <v>15384.615384615399</v>
      </c>
      <c r="N89" s="91">
        <f t="shared" si="17"/>
        <v>3641694984615.3882</v>
      </c>
      <c r="O89" s="91">
        <f t="shared" si="18"/>
        <v>6648931600000.0068</v>
      </c>
      <c r="P89" s="81">
        <f t="shared" si="19"/>
        <v>0.97517555070282003</v>
      </c>
    </row>
    <row r="90" spans="1:16" ht="15" customHeight="1">
      <c r="A90" s="48">
        <v>82</v>
      </c>
      <c r="B90" s="297">
        <v>28</v>
      </c>
      <c r="C90" s="299" t="s">
        <v>212</v>
      </c>
      <c r="D90" s="300" t="s">
        <v>245</v>
      </c>
      <c r="E90" s="97">
        <v>2021</v>
      </c>
      <c r="F90" s="88">
        <v>5295000000</v>
      </c>
      <c r="G90" s="90">
        <v>402</v>
      </c>
      <c r="H90" s="91">
        <f t="shared" si="9"/>
        <v>2128590000000</v>
      </c>
      <c r="I90" s="88">
        <v>46580263</v>
      </c>
      <c r="J90" s="92">
        <f t="shared" si="10"/>
        <v>2128636580263</v>
      </c>
      <c r="K90" s="92">
        <v>161236150</v>
      </c>
      <c r="L90" s="93">
        <f t="shared" si="11"/>
        <v>13201.98094697126</v>
      </c>
      <c r="M90" s="70">
        <v>14285.714285714301</v>
      </c>
      <c r="N90" s="91">
        <f t="shared" si="17"/>
        <v>665432328571.42932</v>
      </c>
      <c r="O90" s="91">
        <f t="shared" si="18"/>
        <v>2303373571428.5737</v>
      </c>
      <c r="P90" s="81">
        <f t="shared" si="19"/>
        <v>1.2130131053116802</v>
      </c>
    </row>
    <row r="91" spans="1:16">
      <c r="A91" s="48">
        <v>83</v>
      </c>
      <c r="B91" s="297"/>
      <c r="C91" s="299"/>
      <c r="D91" s="300"/>
      <c r="E91" s="102">
        <v>2022</v>
      </c>
      <c r="F91" s="88">
        <v>5245000000</v>
      </c>
      <c r="G91" s="90">
        <v>605</v>
      </c>
      <c r="H91" s="91">
        <f t="shared" si="9"/>
        <v>3173225000000</v>
      </c>
      <c r="I91" s="88">
        <v>33479337</v>
      </c>
      <c r="J91" s="92">
        <f t="shared" si="10"/>
        <v>3173258479337</v>
      </c>
      <c r="K91" s="92">
        <v>179354447</v>
      </c>
      <c r="L91" s="93">
        <f t="shared" si="11"/>
        <v>17692.666852787876</v>
      </c>
      <c r="M91" s="70">
        <v>15625</v>
      </c>
      <c r="N91" s="91">
        <f t="shared" si="17"/>
        <v>523114640625</v>
      </c>
      <c r="O91" s="91">
        <f t="shared" si="18"/>
        <v>2802413234375</v>
      </c>
      <c r="P91" s="81">
        <f t="shared" si="19"/>
        <v>1.3189845078109494</v>
      </c>
    </row>
    <row r="92" spans="1:16">
      <c r="A92" s="48">
        <v>84</v>
      </c>
      <c r="B92" s="297"/>
      <c r="C92" s="299"/>
      <c r="D92" s="300"/>
      <c r="E92" s="155">
        <v>2023</v>
      </c>
      <c r="F92" s="88">
        <v>5417000000</v>
      </c>
      <c r="G92" s="90">
        <v>505</v>
      </c>
      <c r="H92" s="91">
        <f t="shared" si="9"/>
        <v>2735585000000</v>
      </c>
      <c r="I92" s="88">
        <v>35252841</v>
      </c>
      <c r="J92" s="92">
        <f t="shared" si="10"/>
        <v>2735620252841</v>
      </c>
      <c r="K92" s="92">
        <v>203871968</v>
      </c>
      <c r="L92" s="93">
        <f t="shared" si="11"/>
        <v>13418.324645990566</v>
      </c>
      <c r="M92" s="70">
        <v>15384.615384615399</v>
      </c>
      <c r="N92" s="91">
        <f t="shared" si="17"/>
        <v>542351400000.00049</v>
      </c>
      <c r="O92" s="91">
        <f t="shared" si="18"/>
        <v>3136491815384.6182</v>
      </c>
      <c r="P92" s="81">
        <f t="shared" si="19"/>
        <v>1.0450964303243486</v>
      </c>
    </row>
    <row r="93" spans="1:16" ht="15" customHeight="1">
      <c r="A93" s="48">
        <v>85</v>
      </c>
      <c r="B93" s="297">
        <v>29</v>
      </c>
      <c r="C93" s="299" t="s">
        <v>213</v>
      </c>
      <c r="D93" s="300" t="s">
        <v>246</v>
      </c>
      <c r="E93" s="97">
        <v>2021</v>
      </c>
      <c r="F93" s="88">
        <v>5000000000</v>
      </c>
      <c r="G93" s="90">
        <v>10050</v>
      </c>
      <c r="H93" s="91">
        <f t="shared" si="9"/>
        <v>50250000000000</v>
      </c>
      <c r="I93" s="88">
        <v>1307023000000</v>
      </c>
      <c r="J93" s="92">
        <f t="shared" si="10"/>
        <v>51557023000000</v>
      </c>
      <c r="K93" s="92">
        <v>2847296000000</v>
      </c>
      <c r="L93" s="93">
        <f t="shared" si="11"/>
        <v>18.107363266762569</v>
      </c>
      <c r="M93" s="70"/>
      <c r="N93" s="91">
        <f t="shared" ref="N93:N101" si="20">I93</f>
        <v>1307023000000</v>
      </c>
      <c r="O93" s="91">
        <f t="shared" ref="O93:O101" si="21">K93</f>
        <v>2847296000000</v>
      </c>
      <c r="P93" s="81">
        <f t="shared" si="19"/>
        <v>18.107363266762569</v>
      </c>
    </row>
    <row r="94" spans="1:16">
      <c r="A94" s="48">
        <v>86</v>
      </c>
      <c r="B94" s="297"/>
      <c r="C94" s="299"/>
      <c r="D94" s="300"/>
      <c r="E94" s="102">
        <v>2022</v>
      </c>
      <c r="F94" s="88">
        <v>5000000000</v>
      </c>
      <c r="G94" s="90">
        <v>7950</v>
      </c>
      <c r="H94" s="91">
        <f t="shared" si="9"/>
        <v>39750000000000</v>
      </c>
      <c r="I94" s="88">
        <v>1161845000000</v>
      </c>
      <c r="J94" s="92">
        <f t="shared" si="10"/>
        <v>40911845000000</v>
      </c>
      <c r="K94" s="92">
        <v>2809869000000</v>
      </c>
      <c r="L94" s="93">
        <f t="shared" si="11"/>
        <v>14.560054223168411</v>
      </c>
      <c r="M94" s="70"/>
      <c r="N94" s="91">
        <f t="shared" si="20"/>
        <v>1161845000000</v>
      </c>
      <c r="O94" s="91">
        <f t="shared" si="21"/>
        <v>2809869000000</v>
      </c>
      <c r="P94" s="81">
        <f t="shared" si="19"/>
        <v>14.560054223168411</v>
      </c>
    </row>
    <row r="95" spans="1:16">
      <c r="A95" s="48">
        <v>87</v>
      </c>
      <c r="B95" s="297"/>
      <c r="C95" s="299"/>
      <c r="D95" s="300"/>
      <c r="E95" s="155">
        <v>2023</v>
      </c>
      <c r="F95" s="88">
        <v>5000000000</v>
      </c>
      <c r="G95" s="90">
        <v>7375</v>
      </c>
      <c r="H95" s="91">
        <f t="shared" si="9"/>
        <v>36875000000000</v>
      </c>
      <c r="I95" s="88">
        <v>1413313000000</v>
      </c>
      <c r="J95" s="92">
        <f>H95+I95</f>
        <v>38288313000000</v>
      </c>
      <c r="K95" s="92">
        <v>3509253000000</v>
      </c>
      <c r="L95" s="93">
        <f t="shared" si="11"/>
        <v>10.910673297137595</v>
      </c>
      <c r="M95" s="70"/>
      <c r="N95" s="91">
        <f t="shared" si="20"/>
        <v>1413313000000</v>
      </c>
      <c r="O95" s="91">
        <f t="shared" si="21"/>
        <v>3509253000000</v>
      </c>
      <c r="P95" s="81">
        <f t="shared" si="19"/>
        <v>10.910673297137595</v>
      </c>
    </row>
    <row r="96" spans="1:16" ht="15" customHeight="1">
      <c r="A96" s="48">
        <v>88</v>
      </c>
      <c r="B96" s="297">
        <v>30</v>
      </c>
      <c r="C96" s="299" t="s">
        <v>214</v>
      </c>
      <c r="D96" s="300" t="s">
        <v>247</v>
      </c>
      <c r="E96" s="97">
        <v>2021</v>
      </c>
      <c r="F96" s="88">
        <v>1285000000</v>
      </c>
      <c r="G96" s="90">
        <v>655</v>
      </c>
      <c r="H96" s="91">
        <f t="shared" si="9"/>
        <v>841675000000</v>
      </c>
      <c r="I96" s="88">
        <v>175196520000</v>
      </c>
      <c r="J96" s="92">
        <f t="shared" si="10"/>
        <v>1016871520000</v>
      </c>
      <c r="K96" s="92">
        <v>989060914000</v>
      </c>
      <c r="L96" s="93">
        <f t="shared" si="11"/>
        <v>1.0281181933350567</v>
      </c>
      <c r="M96" s="70"/>
      <c r="N96" s="91">
        <f t="shared" si="20"/>
        <v>175196520000</v>
      </c>
      <c r="O96" s="91">
        <f t="shared" si="21"/>
        <v>989060914000</v>
      </c>
      <c r="P96" s="81">
        <f t="shared" si="19"/>
        <v>1.0281181933350567</v>
      </c>
    </row>
    <row r="97" spans="1:16">
      <c r="A97" s="48">
        <v>89</v>
      </c>
      <c r="B97" s="297"/>
      <c r="C97" s="299"/>
      <c r="D97" s="300"/>
      <c r="E97" s="102">
        <v>2022</v>
      </c>
      <c r="F97" s="88">
        <v>1285000000</v>
      </c>
      <c r="G97" s="90">
        <v>850</v>
      </c>
      <c r="H97" s="91">
        <f t="shared" si="9"/>
        <v>1092250000000</v>
      </c>
      <c r="I97" s="88">
        <v>248193270000</v>
      </c>
      <c r="J97" s="92">
        <f t="shared" si="10"/>
        <v>1340443270000</v>
      </c>
      <c r="K97" s="92">
        <v>1302505387000</v>
      </c>
      <c r="L97" s="93">
        <f t="shared" si="11"/>
        <v>1.0291268530469426</v>
      </c>
      <c r="M97" s="70"/>
      <c r="N97" s="91">
        <f t="shared" si="20"/>
        <v>248193270000</v>
      </c>
      <c r="O97" s="91">
        <f t="shared" si="21"/>
        <v>1302505387000</v>
      </c>
      <c r="P97" s="81">
        <f t="shared" si="19"/>
        <v>1.0291268530469426</v>
      </c>
    </row>
    <row r="98" spans="1:16">
      <c r="A98" s="48">
        <v>90</v>
      </c>
      <c r="B98" s="297"/>
      <c r="C98" s="299"/>
      <c r="D98" s="300"/>
      <c r="E98" s="155">
        <v>2023</v>
      </c>
      <c r="F98" s="88">
        <v>1285000000</v>
      </c>
      <c r="G98" s="90">
        <v>780</v>
      </c>
      <c r="H98" s="91">
        <f t="shared" si="9"/>
        <v>1002300000000</v>
      </c>
      <c r="I98" s="88">
        <v>63811093000</v>
      </c>
      <c r="J98" s="92">
        <f t="shared" si="10"/>
        <v>1066111093000</v>
      </c>
      <c r="K98" s="92">
        <v>1150900654000</v>
      </c>
      <c r="L98" s="93">
        <f t="shared" si="11"/>
        <v>0.92632764547894675</v>
      </c>
      <c r="M98" s="70"/>
      <c r="N98" s="91">
        <f t="shared" si="20"/>
        <v>63811093000</v>
      </c>
      <c r="O98" s="91">
        <f t="shared" si="21"/>
        <v>1150900654000</v>
      </c>
      <c r="P98" s="81">
        <f t="shared" si="19"/>
        <v>0.92632764547894675</v>
      </c>
    </row>
    <row r="99" spans="1:16" ht="15" customHeight="1">
      <c r="A99" s="48">
        <v>91</v>
      </c>
      <c r="B99" s="297">
        <v>31</v>
      </c>
      <c r="C99" s="299" t="s">
        <v>317</v>
      </c>
      <c r="D99" s="300" t="s">
        <v>248</v>
      </c>
      <c r="E99" s="97">
        <v>2021</v>
      </c>
      <c r="F99" s="88">
        <v>3410936643</v>
      </c>
      <c r="G99" s="90">
        <v>1512</v>
      </c>
      <c r="H99" s="91">
        <f t="shared" si="9"/>
        <v>5157336204216</v>
      </c>
      <c r="I99" s="88">
        <v>236216688731</v>
      </c>
      <c r="J99" s="92">
        <f t="shared" si="10"/>
        <v>5393552892947</v>
      </c>
      <c r="K99" s="92">
        <v>667408015354</v>
      </c>
      <c r="L99" s="93">
        <f t="shared" si="11"/>
        <v>8.0813427002164548</v>
      </c>
      <c r="M99" s="70"/>
      <c r="N99" s="91">
        <f t="shared" si="20"/>
        <v>236216688731</v>
      </c>
      <c r="O99" s="91">
        <f t="shared" si="21"/>
        <v>667408015354</v>
      </c>
      <c r="P99" s="81">
        <f t="shared" si="19"/>
        <v>8.0813427002164548</v>
      </c>
    </row>
    <row r="100" spans="1:16">
      <c r="A100" s="48">
        <v>92</v>
      </c>
      <c r="B100" s="297"/>
      <c r="C100" s="299"/>
      <c r="D100" s="300"/>
      <c r="E100" s="102">
        <v>2022</v>
      </c>
      <c r="F100" s="88">
        <v>3433044691</v>
      </c>
      <c r="G100" s="90">
        <v>189</v>
      </c>
      <c r="H100" s="91">
        <f t="shared" si="9"/>
        <v>648845446599</v>
      </c>
      <c r="I100" s="88">
        <v>280314393366</v>
      </c>
      <c r="J100" s="92">
        <f t="shared" si="10"/>
        <v>929159839965</v>
      </c>
      <c r="K100" s="92">
        <v>772555449902</v>
      </c>
      <c r="L100" s="93">
        <f t="shared" si="11"/>
        <v>1.2027095790766418</v>
      </c>
      <c r="M100" s="70"/>
      <c r="N100" s="91">
        <f t="shared" si="20"/>
        <v>280314393366</v>
      </c>
      <c r="O100" s="91">
        <f t="shared" si="21"/>
        <v>772555449902</v>
      </c>
      <c r="P100" s="81">
        <f t="shared" si="19"/>
        <v>1.2027095790766418</v>
      </c>
    </row>
    <row r="101" spans="1:16">
      <c r="A101" s="48">
        <v>93</v>
      </c>
      <c r="B101" s="297"/>
      <c r="C101" s="299"/>
      <c r="D101" s="300"/>
      <c r="E101" s="155">
        <v>2023</v>
      </c>
      <c r="F101" s="88">
        <v>3440455528</v>
      </c>
      <c r="G101" s="90">
        <v>172</v>
      </c>
      <c r="H101" s="91">
        <f t="shared" si="9"/>
        <v>591758350816</v>
      </c>
      <c r="I101" s="88">
        <v>117265164483</v>
      </c>
      <c r="J101" s="92">
        <f t="shared" si="10"/>
        <v>709023515299</v>
      </c>
      <c r="K101" s="92">
        <v>689803373589</v>
      </c>
      <c r="L101" s="93">
        <f t="shared" si="11"/>
        <v>1.0278632179051241</v>
      </c>
      <c r="M101" s="70"/>
      <c r="N101" s="91">
        <f t="shared" si="20"/>
        <v>117265164483</v>
      </c>
      <c r="O101" s="91">
        <f t="shared" si="21"/>
        <v>689803373589</v>
      </c>
      <c r="P101" s="81">
        <f t="shared" si="19"/>
        <v>1.0278632179051241</v>
      </c>
    </row>
    <row r="102" spans="1:16" ht="15" customHeight="1">
      <c r="A102" s="48">
        <v>94</v>
      </c>
      <c r="B102" s="297">
        <v>32</v>
      </c>
      <c r="C102" s="299" t="s">
        <v>216</v>
      </c>
      <c r="D102" s="300" t="s">
        <v>249</v>
      </c>
      <c r="E102" s="97">
        <v>2021</v>
      </c>
      <c r="F102" s="88">
        <v>3555560000</v>
      </c>
      <c r="G102" s="90">
        <v>3700</v>
      </c>
      <c r="H102" s="91">
        <f t="shared" si="9"/>
        <v>13155572000000</v>
      </c>
      <c r="I102" s="88">
        <v>173934322</v>
      </c>
      <c r="J102" s="92">
        <f t="shared" si="10"/>
        <v>13155745934322</v>
      </c>
      <c r="K102" s="92">
        <v>576551349</v>
      </c>
      <c r="L102" s="93">
        <f t="shared" si="11"/>
        <v>22817.995235185896</v>
      </c>
      <c r="M102" s="70">
        <v>14285.714285714301</v>
      </c>
      <c r="N102" s="91">
        <f>M102*I102</f>
        <v>2484776028571.4312</v>
      </c>
      <c r="O102" s="91">
        <f>K102*M102</f>
        <v>8236447842857.1514</v>
      </c>
      <c r="P102" s="81">
        <f t="shared" si="19"/>
        <v>1.8989190882978908</v>
      </c>
    </row>
    <row r="103" spans="1:16">
      <c r="A103" s="48">
        <v>95</v>
      </c>
      <c r="B103" s="297"/>
      <c r="C103" s="299"/>
      <c r="D103" s="300"/>
      <c r="E103" s="102">
        <v>2022</v>
      </c>
      <c r="F103" s="88">
        <v>3555600000</v>
      </c>
      <c r="G103" s="90">
        <v>6975</v>
      </c>
      <c r="H103" s="91">
        <f t="shared" si="9"/>
        <v>24800310000000</v>
      </c>
      <c r="I103" s="88">
        <v>167935530</v>
      </c>
      <c r="J103" s="92">
        <f t="shared" si="10"/>
        <v>24800477935530</v>
      </c>
      <c r="K103" s="92">
        <v>734626993</v>
      </c>
      <c r="L103" s="93">
        <f t="shared" si="11"/>
        <v>33759.27943275289</v>
      </c>
      <c r="M103" s="70">
        <v>15625</v>
      </c>
      <c r="N103" s="91">
        <f>M103*I103</f>
        <v>2623992656250</v>
      </c>
      <c r="O103" s="91">
        <f>K103*M103</f>
        <v>11478546765625</v>
      </c>
      <c r="P103" s="81">
        <f t="shared" si="19"/>
        <v>2.3891789802501853</v>
      </c>
    </row>
    <row r="104" spans="1:16">
      <c r="A104" s="48">
        <v>96</v>
      </c>
      <c r="B104" s="297"/>
      <c r="C104" s="299"/>
      <c r="D104" s="300"/>
      <c r="E104" s="155">
        <v>2023</v>
      </c>
      <c r="F104" s="88">
        <v>3555600000</v>
      </c>
      <c r="G104" s="90">
        <v>5650</v>
      </c>
      <c r="H104" s="91">
        <f t="shared" si="9"/>
        <v>20089140000000</v>
      </c>
      <c r="I104" s="88">
        <v>159213585</v>
      </c>
      <c r="J104" s="92">
        <f t="shared" si="10"/>
        <v>20089299213585</v>
      </c>
      <c r="K104" s="92">
        <v>744875988</v>
      </c>
      <c r="L104" s="93">
        <f t="shared" si="11"/>
        <v>26969.991699591475</v>
      </c>
      <c r="M104" s="70">
        <v>15384.615384615399</v>
      </c>
      <c r="N104" s="91">
        <f>M104*I104</f>
        <v>2449439769230.7715</v>
      </c>
      <c r="O104" s="91">
        <f>K104*M104</f>
        <v>11459630584615.396</v>
      </c>
      <c r="P104" s="81">
        <f t="shared" si="19"/>
        <v>1.9667806569165427</v>
      </c>
    </row>
    <row r="105" spans="1:16" ht="15" customHeight="1">
      <c r="A105" s="48">
        <v>97</v>
      </c>
      <c r="B105" s="297">
        <v>33</v>
      </c>
      <c r="C105" s="299" t="s">
        <v>217</v>
      </c>
      <c r="D105" s="300" t="s">
        <v>250</v>
      </c>
      <c r="E105" s="97">
        <v>2021</v>
      </c>
      <c r="F105" s="88">
        <v>604881800</v>
      </c>
      <c r="G105" s="90">
        <v>222</v>
      </c>
      <c r="H105" s="91">
        <f>F105*G105</f>
        <v>134283759600</v>
      </c>
      <c r="I105" s="88">
        <v>597676439665</v>
      </c>
      <c r="J105" s="92">
        <f>H105+I105</f>
        <v>731960199265</v>
      </c>
      <c r="K105" s="92">
        <v>1400383315761</v>
      </c>
      <c r="L105" s="93">
        <f>J105/K105</f>
        <v>0.52268560402494957</v>
      </c>
      <c r="M105" s="70"/>
      <c r="N105" s="91">
        <f>I105</f>
        <v>597676439665</v>
      </c>
      <c r="O105" s="91">
        <f>K105</f>
        <v>1400383315761</v>
      </c>
      <c r="P105" s="81">
        <f t="shared" ref="P105:P110" si="22">(H105+N105)/O105</f>
        <v>0.52268560402494957</v>
      </c>
    </row>
    <row r="106" spans="1:16">
      <c r="A106" s="48">
        <v>98</v>
      </c>
      <c r="B106" s="297"/>
      <c r="C106" s="299"/>
      <c r="D106" s="300"/>
      <c r="E106" s="102">
        <v>2022</v>
      </c>
      <c r="F106" s="88">
        <v>1691732300</v>
      </c>
      <c r="G106" s="90">
        <v>940</v>
      </c>
      <c r="H106" s="91">
        <f t="shared" ref="H106:H110" si="23">F106*G106</f>
        <v>1590228362000</v>
      </c>
      <c r="I106" s="88">
        <v>470171083609</v>
      </c>
      <c r="J106" s="92">
        <f t="shared" ref="J106:J110" si="24">H106+I106</f>
        <v>2060399445609</v>
      </c>
      <c r="K106" s="92">
        <v>1676835378416</v>
      </c>
      <c r="L106" s="93">
        <f t="shared" ref="L106:L110" si="25">J106/K106</f>
        <v>1.2287428283838624</v>
      </c>
      <c r="M106" s="70"/>
      <c r="N106" s="91">
        <f t="shared" ref="N106:N110" si="26">I106</f>
        <v>470171083609</v>
      </c>
      <c r="O106" s="91">
        <f>K106</f>
        <v>1676835378416</v>
      </c>
      <c r="P106" s="81">
        <f t="shared" si="22"/>
        <v>1.2287428283838624</v>
      </c>
    </row>
    <row r="107" spans="1:16">
      <c r="A107" s="48">
        <v>99</v>
      </c>
      <c r="B107" s="297"/>
      <c r="C107" s="299"/>
      <c r="D107" s="300"/>
      <c r="E107" s="155">
        <v>2023</v>
      </c>
      <c r="F107" s="88">
        <v>186079800</v>
      </c>
      <c r="G107" s="90">
        <v>595</v>
      </c>
      <c r="H107" s="91">
        <f t="shared" si="23"/>
        <v>110717481000</v>
      </c>
      <c r="I107" s="88">
        <v>762862475597</v>
      </c>
      <c r="J107" s="92">
        <f t="shared" si="24"/>
        <v>873579956597</v>
      </c>
      <c r="K107" s="92">
        <v>2247694981530</v>
      </c>
      <c r="L107" s="93">
        <f t="shared" si="25"/>
        <v>0.38865591807406025</v>
      </c>
      <c r="M107" s="70"/>
      <c r="N107" s="91">
        <f t="shared" si="26"/>
        <v>762862475597</v>
      </c>
      <c r="O107" s="91">
        <f t="shared" ref="O107:O110" si="27">K107</f>
        <v>2247694981530</v>
      </c>
      <c r="P107" s="81">
        <f t="shared" si="22"/>
        <v>0.38865591807406025</v>
      </c>
    </row>
    <row r="108" spans="1:16" ht="15" customHeight="1">
      <c r="A108" s="48">
        <v>100</v>
      </c>
      <c r="B108" s="297">
        <v>34</v>
      </c>
      <c r="C108" s="298" t="s">
        <v>318</v>
      </c>
      <c r="D108" s="297" t="s">
        <v>251</v>
      </c>
      <c r="E108" s="97">
        <v>2021</v>
      </c>
      <c r="F108" s="88">
        <v>1850225000</v>
      </c>
      <c r="G108" s="90">
        <v>194</v>
      </c>
      <c r="H108" s="91">
        <f t="shared" si="23"/>
        <v>358943650000</v>
      </c>
      <c r="I108" s="88">
        <v>154128325905</v>
      </c>
      <c r="J108" s="92">
        <f t="shared" si="24"/>
        <v>513071975905</v>
      </c>
      <c r="K108" s="92">
        <v>248685841255</v>
      </c>
      <c r="L108" s="93">
        <f t="shared" si="25"/>
        <v>2.0631330409313535</v>
      </c>
      <c r="M108" s="70"/>
      <c r="N108" s="91">
        <f t="shared" si="26"/>
        <v>154128325905</v>
      </c>
      <c r="O108" s="91">
        <f t="shared" si="27"/>
        <v>248685841255</v>
      </c>
      <c r="P108" s="81">
        <f t="shared" si="22"/>
        <v>2.0631330409313535</v>
      </c>
    </row>
    <row r="109" spans="1:16">
      <c r="A109" s="48">
        <v>101</v>
      </c>
      <c r="B109" s="297"/>
      <c r="C109" s="298"/>
      <c r="D109" s="297"/>
      <c r="E109" s="53">
        <v>2022</v>
      </c>
      <c r="F109" s="88">
        <v>1850220000</v>
      </c>
      <c r="G109" s="90">
        <v>346</v>
      </c>
      <c r="H109" s="91">
        <f t="shared" si="23"/>
        <v>640176120000</v>
      </c>
      <c r="I109" s="88">
        <v>161690006969</v>
      </c>
      <c r="J109" s="92">
        <f t="shared" si="24"/>
        <v>801866126969</v>
      </c>
      <c r="K109" s="92">
        <v>270288041602</v>
      </c>
      <c r="L109" s="93">
        <f t="shared" si="25"/>
        <v>2.9667095969778434</v>
      </c>
      <c r="M109" s="70"/>
      <c r="N109" s="91">
        <f t="shared" si="26"/>
        <v>161690006969</v>
      </c>
      <c r="O109" s="91">
        <f t="shared" si="27"/>
        <v>270288041602</v>
      </c>
      <c r="P109" s="81">
        <f t="shared" si="22"/>
        <v>2.9667095969778434</v>
      </c>
    </row>
    <row r="110" spans="1:16">
      <c r="A110" s="48">
        <v>102</v>
      </c>
      <c r="B110" s="297"/>
      <c r="C110" s="298"/>
      <c r="D110" s="297"/>
      <c r="E110" s="155">
        <v>2023</v>
      </c>
      <c r="F110" s="88">
        <v>1850220000</v>
      </c>
      <c r="G110" s="90">
        <v>151</v>
      </c>
      <c r="H110" s="91">
        <f t="shared" si="23"/>
        <v>279383220000</v>
      </c>
      <c r="I110" s="88">
        <v>131661285020</v>
      </c>
      <c r="J110" s="92">
        <f t="shared" si="24"/>
        <v>411044505020</v>
      </c>
      <c r="K110" s="92">
        <v>255201206132</v>
      </c>
      <c r="L110" s="93">
        <f t="shared" si="25"/>
        <v>1.6106683477326191</v>
      </c>
      <c r="M110" s="70"/>
      <c r="N110" s="91">
        <f t="shared" si="26"/>
        <v>131661285020</v>
      </c>
      <c r="O110" s="91">
        <f t="shared" si="27"/>
        <v>255201206132</v>
      </c>
      <c r="P110" s="81">
        <f t="shared" si="22"/>
        <v>1.6106683477326191</v>
      </c>
    </row>
    <row r="111" spans="1:16">
      <c r="E111"/>
      <c r="F111"/>
      <c r="G111"/>
      <c r="M111"/>
    </row>
  </sheetData>
  <mergeCells count="108">
    <mergeCell ref="B27:B29"/>
    <mergeCell ref="B30:B32"/>
    <mergeCell ref="B33:B35"/>
    <mergeCell ref="B36:B38"/>
    <mergeCell ref="B39:B41"/>
    <mergeCell ref="M7:P7"/>
    <mergeCell ref="B12:B14"/>
    <mergeCell ref="B15:B17"/>
    <mergeCell ref="B18:B20"/>
    <mergeCell ref="B21:B23"/>
    <mergeCell ref="B24:B26"/>
    <mergeCell ref="B9:B11"/>
    <mergeCell ref="C9:C11"/>
    <mergeCell ref="D9:D11"/>
    <mergeCell ref="A7:E7"/>
    <mergeCell ref="C39:C41"/>
    <mergeCell ref="D39:D41"/>
    <mergeCell ref="B81:B83"/>
    <mergeCell ref="B84:B86"/>
    <mergeCell ref="B57:B59"/>
    <mergeCell ref="B60:B62"/>
    <mergeCell ref="B63:B65"/>
    <mergeCell ref="B66:B68"/>
    <mergeCell ref="B69:B71"/>
    <mergeCell ref="B42:B44"/>
    <mergeCell ref="B45:B47"/>
    <mergeCell ref="B48:B50"/>
    <mergeCell ref="B51:B53"/>
    <mergeCell ref="B54:B56"/>
    <mergeCell ref="B102:B104"/>
    <mergeCell ref="B105:B107"/>
    <mergeCell ref="B108:B110"/>
    <mergeCell ref="C12:C14"/>
    <mergeCell ref="D12:D14"/>
    <mergeCell ref="C15:C17"/>
    <mergeCell ref="D15:D17"/>
    <mergeCell ref="C18:C20"/>
    <mergeCell ref="D18:D20"/>
    <mergeCell ref="C21:C23"/>
    <mergeCell ref="D21:D23"/>
    <mergeCell ref="C24:C26"/>
    <mergeCell ref="D24:D26"/>
    <mergeCell ref="C27:C29"/>
    <mergeCell ref="D27:D29"/>
    <mergeCell ref="C30:C32"/>
    <mergeCell ref="B87:B89"/>
    <mergeCell ref="B90:B92"/>
    <mergeCell ref="B93:B95"/>
    <mergeCell ref="B96:B98"/>
    <mergeCell ref="B99:B101"/>
    <mergeCell ref="B72:B74"/>
    <mergeCell ref="B75:B77"/>
    <mergeCell ref="B78:B80"/>
    <mergeCell ref="C42:C44"/>
    <mergeCell ref="D42:D44"/>
    <mergeCell ref="C45:C47"/>
    <mergeCell ref="D45:D47"/>
    <mergeCell ref="D30:D32"/>
    <mergeCell ref="C33:C35"/>
    <mergeCell ref="D33:D35"/>
    <mergeCell ref="C36:C38"/>
    <mergeCell ref="D36:D38"/>
    <mergeCell ref="C57:C59"/>
    <mergeCell ref="D57:D59"/>
    <mergeCell ref="C60:C62"/>
    <mergeCell ref="D60:D62"/>
    <mergeCell ref="C63:C65"/>
    <mergeCell ref="D63:D65"/>
    <mergeCell ref="C48:C50"/>
    <mergeCell ref="D48:D50"/>
    <mergeCell ref="C51:C53"/>
    <mergeCell ref="D51:D53"/>
    <mergeCell ref="C54:C56"/>
    <mergeCell ref="D54:D56"/>
    <mergeCell ref="C78:C80"/>
    <mergeCell ref="D78:D80"/>
    <mergeCell ref="C81:C83"/>
    <mergeCell ref="D81:D83"/>
    <mergeCell ref="C66:C68"/>
    <mergeCell ref="D66:D68"/>
    <mergeCell ref="C69:C71"/>
    <mergeCell ref="D69:D71"/>
    <mergeCell ref="C72:C74"/>
    <mergeCell ref="D72:D74"/>
    <mergeCell ref="B4:C5"/>
    <mergeCell ref="D4:E4"/>
    <mergeCell ref="D5:E5"/>
    <mergeCell ref="B2:E2"/>
    <mergeCell ref="C102:C104"/>
    <mergeCell ref="D102:D104"/>
    <mergeCell ref="C105:C107"/>
    <mergeCell ref="D105:D107"/>
    <mergeCell ref="C108:C110"/>
    <mergeCell ref="D108:D110"/>
    <mergeCell ref="C93:C95"/>
    <mergeCell ref="D93:D95"/>
    <mergeCell ref="C96:C98"/>
    <mergeCell ref="D96:D98"/>
    <mergeCell ref="C99:C101"/>
    <mergeCell ref="D99:D101"/>
    <mergeCell ref="C84:C86"/>
    <mergeCell ref="D84:D86"/>
    <mergeCell ref="C87:C89"/>
    <mergeCell ref="D87:D89"/>
    <mergeCell ref="C90:C92"/>
    <mergeCell ref="D90:D92"/>
    <mergeCell ref="C75:C77"/>
    <mergeCell ref="D75:D7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Firnanda</vt:lpstr>
      <vt:lpstr>Populasi dan Sampel</vt:lpstr>
      <vt:lpstr>Kriteria</vt:lpstr>
      <vt:lpstr>Daftar Perusahaan</vt:lpstr>
      <vt:lpstr>Data CSR GRI 2021</vt:lpstr>
      <vt:lpstr>CSRDI (X1)</vt:lpstr>
      <vt:lpstr>IC VAIC (X2)</vt:lpstr>
      <vt:lpstr>UP lnTA (X3)</vt:lpstr>
      <vt:lpstr>NP TobinsQ (Y)</vt:lpstr>
      <vt:lpstr>P ROA (Z)</vt:lpstr>
      <vt:lpstr>Data</vt:lpstr>
      <vt:lpstr>N71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2024-11-10T14:09:28Z</dcterms:created>
  <dcterms:modified xsi:type="dcterms:W3CDTF">2025-05-15T05:16:11Z</dcterms:modified>
</cp:coreProperties>
</file>